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60" windowWidth="13770" windowHeight="12645" tabRatio="603" firstSheet="1" activeTab="1"/>
  </bookViews>
  <sheets>
    <sheet name="Annual Budgets" sheetId="1" r:id="rId1"/>
    <sheet name="2014 Stats" sheetId="2" r:id="rId2"/>
  </sheets>
  <definedNames>
    <definedName name="_xlnm.Print_Area" localSheetId="1">'2014 Stats'!$A$1:$Q$382</definedName>
    <definedName name="_xlnm.Print_Titles" localSheetId="1">'2014 Stats'!$1:$9</definedName>
  </definedNames>
  <calcPr fullCalcOnLoad="1"/>
</workbook>
</file>

<file path=xl/sharedStrings.xml><?xml version="1.0" encoding="utf-8"?>
<sst xmlns="http://schemas.openxmlformats.org/spreadsheetml/2006/main" count="450" uniqueCount="433">
  <si>
    <t>Waste</t>
  </si>
  <si>
    <t>Taxing</t>
  </si>
  <si>
    <t>Fire</t>
  </si>
  <si>
    <t xml:space="preserve">Street </t>
  </si>
  <si>
    <t>Recreation</t>
  </si>
  <si>
    <t>Planning</t>
  </si>
  <si>
    <t>Non-Tax</t>
  </si>
  <si>
    <t>Assessment</t>
  </si>
  <si>
    <t>Tax</t>
  </si>
  <si>
    <t>Authority</t>
  </si>
  <si>
    <t xml:space="preserve"> </t>
  </si>
  <si>
    <t>Protection</t>
  </si>
  <si>
    <t>Lighting</t>
  </si>
  <si>
    <t>Services</t>
  </si>
  <si>
    <t xml:space="preserve">Net Budget  </t>
  </si>
  <si>
    <t>Grant</t>
  </si>
  <si>
    <t>Warrant</t>
  </si>
  <si>
    <t>Tax Base</t>
  </si>
  <si>
    <t>Rate</t>
  </si>
  <si>
    <t>General Government</t>
  </si>
  <si>
    <t>Mandataire</t>
  </si>
  <si>
    <t>Taux</t>
  </si>
  <si>
    <t>Street Lighting</t>
  </si>
  <si>
    <t>de</t>
  </si>
  <si>
    <t>Service</t>
  </si>
  <si>
    <t xml:space="preserve">Comm &amp; Recreation </t>
  </si>
  <si>
    <t>taxation</t>
  </si>
  <si>
    <t>d'incendie</t>
  </si>
  <si>
    <t>des rues</t>
  </si>
  <si>
    <t>Solid Waste</t>
  </si>
  <si>
    <t>COUNTY OF / COMTÉ D'ALBERT</t>
  </si>
  <si>
    <t>COUNTY OF / COMTÉ DE CARLETON</t>
  </si>
  <si>
    <t>Aberdeen</t>
  </si>
  <si>
    <t>Benton</t>
  </si>
  <si>
    <t>Brighton</t>
  </si>
  <si>
    <t>Coldstream</t>
  </si>
  <si>
    <t>Glassville</t>
  </si>
  <si>
    <t>Kent</t>
  </si>
  <si>
    <t>Lakeville</t>
  </si>
  <si>
    <t>Northampton</t>
  </si>
  <si>
    <t>Peel</t>
  </si>
  <si>
    <t>Richmond</t>
  </si>
  <si>
    <t>Simonds</t>
  </si>
  <si>
    <t>Somerville</t>
  </si>
  <si>
    <t>Upper Kent</t>
  </si>
  <si>
    <t>Upper &amp; Lower Northampton</t>
  </si>
  <si>
    <t>Wicklow</t>
  </si>
  <si>
    <t>Wilmot</t>
  </si>
  <si>
    <t>Woodstock</t>
  </si>
  <si>
    <t>Bayside</t>
  </si>
  <si>
    <t>Beaver Harbour</t>
  </si>
  <si>
    <t>Campobello</t>
  </si>
  <si>
    <t>Dufferin</t>
  </si>
  <si>
    <t>Dumbarton</t>
  </si>
  <si>
    <t>Fundy Bay</t>
  </si>
  <si>
    <t>Lepreau</t>
  </si>
  <si>
    <t>Pennfield</t>
  </si>
  <si>
    <t>West Isles</t>
  </si>
  <si>
    <t>Western Charlotte</t>
  </si>
  <si>
    <t>COUNTY OF / COMTÉ DE GLOUCESTER</t>
  </si>
  <si>
    <t>Bathurst</t>
  </si>
  <si>
    <t>Bathurst (Outside)</t>
  </si>
  <si>
    <t>Beresford (Sud)</t>
  </si>
  <si>
    <t>Big River</t>
  </si>
  <si>
    <t>Blanchard Settlement</t>
  </si>
  <si>
    <t>Cap-Bateau</t>
  </si>
  <si>
    <t>Chiasson-Savoy</t>
  </si>
  <si>
    <t>Coteau Road</t>
  </si>
  <si>
    <t>Dugas</t>
  </si>
  <si>
    <t>Dunlop</t>
  </si>
  <si>
    <t>Évangeline</t>
  </si>
  <si>
    <t>Inkerman Centre</t>
  </si>
  <si>
    <t>Inkerman South (Six Roads)</t>
  </si>
  <si>
    <t>Landry Office</t>
  </si>
  <si>
    <t>LaPlante</t>
  </si>
  <si>
    <t>Leech</t>
  </si>
  <si>
    <t>Madran</t>
  </si>
  <si>
    <t>Maltempec</t>
  </si>
  <si>
    <t>Miscou Island</t>
  </si>
  <si>
    <t>New Bandon Black Rock</t>
  </si>
  <si>
    <t>New Bandon Burnsville</t>
  </si>
  <si>
    <t>New Bandon Outside</t>
  </si>
  <si>
    <t>North Tetagouche</t>
  </si>
  <si>
    <t>Canton des Basques</t>
  </si>
  <si>
    <t>Pigeon Hill</t>
  </si>
  <si>
    <t>Pointe-à-Bouleau</t>
  </si>
  <si>
    <t>Pointe-Canot</t>
  </si>
  <si>
    <t>Poirer</t>
  </si>
  <si>
    <t>Pokemouche</t>
  </si>
  <si>
    <t>Robertville</t>
  </si>
  <si>
    <t>Saint-Sauveur</t>
  </si>
  <si>
    <t>Tremblay</t>
  </si>
  <si>
    <t>COUNTY OF / COMTÉ DE KENT</t>
  </si>
  <si>
    <t>Wellington</t>
  </si>
  <si>
    <t>Bouctouche Cove</t>
  </si>
  <si>
    <t>Acadieville</t>
  </si>
  <si>
    <t>Aldouane</t>
  </si>
  <si>
    <t>Cap-de-Richibucto</t>
  </si>
  <si>
    <t>Carleton</t>
  </si>
  <si>
    <t>Cocagne</t>
  </si>
  <si>
    <t>Dundas</t>
  </si>
  <si>
    <t>Harcourt</t>
  </si>
  <si>
    <t>Richibucto</t>
  </si>
  <si>
    <t>COUNTY OF / COMTÉ DE KINGS</t>
  </si>
  <si>
    <t>Cardwell</t>
  </si>
  <si>
    <t>Greenwich</t>
  </si>
  <si>
    <t>Hammond</t>
  </si>
  <si>
    <t>Hampton Inside</t>
  </si>
  <si>
    <t>Hampton Nauwigewauk</t>
  </si>
  <si>
    <t>Havelock Inside</t>
  </si>
  <si>
    <t>Kars</t>
  </si>
  <si>
    <t>Norton</t>
  </si>
  <si>
    <t>Rothesay</t>
  </si>
  <si>
    <t>Springfield</t>
  </si>
  <si>
    <t>Studholm</t>
  </si>
  <si>
    <t>Sussex</t>
  </si>
  <si>
    <t>Upham</t>
  </si>
  <si>
    <t>Waterford</t>
  </si>
  <si>
    <t>Westfield West</t>
  </si>
  <si>
    <t>COUNTY OF / COMTÉ DE MADAWASKA</t>
  </si>
  <si>
    <t>Clair</t>
  </si>
  <si>
    <t>Lac Baker</t>
  </si>
  <si>
    <t>Madawaska</t>
  </si>
  <si>
    <t>Notre-Dame-de-Lourdes</t>
  </si>
  <si>
    <t>Rivière-Verte</t>
  </si>
  <si>
    <t>COUNTY OF / COMTÉ DE NORTHUMBERLAND</t>
  </si>
  <si>
    <t>Alnwick</t>
  </si>
  <si>
    <t>Black River-Hardwicke</t>
  </si>
  <si>
    <t>Blackville</t>
  </si>
  <si>
    <t>Blissfield</t>
  </si>
  <si>
    <t>Brantville</t>
  </si>
  <si>
    <t>Chatham</t>
  </si>
  <si>
    <t>Collette</t>
  </si>
  <si>
    <t>Derby</t>
  </si>
  <si>
    <t>Escuminac</t>
  </si>
  <si>
    <t>Fair Isle</t>
  </si>
  <si>
    <t>Glenelg</t>
  </si>
  <si>
    <t>Hardwicke</t>
  </si>
  <si>
    <t>Haut-Rivière-du-Portage</t>
  </si>
  <si>
    <t>Nelson</t>
  </si>
  <si>
    <t>Newcastle</t>
  </si>
  <si>
    <t xml:space="preserve">North Esk </t>
  </si>
  <si>
    <t>Renous-Quarryville</t>
  </si>
  <si>
    <t>St. Margarets</t>
  </si>
  <si>
    <t>South Esk</t>
  </si>
  <si>
    <t>Sunny Corner</t>
  </si>
  <si>
    <t>Tabusintac</t>
  </si>
  <si>
    <t>Upper Miramichi</t>
  </si>
  <si>
    <t>COUNTY OF / COMTÉ DE QUEENS</t>
  </si>
  <si>
    <t>Canning Douglas Harbour</t>
  </si>
  <si>
    <t>COUNTY OF / COMTÉ DE RESTIGOUCHE</t>
  </si>
  <si>
    <t>COUNTY OF / COMTÉ DE SAINT JOHN</t>
  </si>
  <si>
    <t>Fairfield</t>
  </si>
  <si>
    <t>Musquash</t>
  </si>
  <si>
    <t>COUNTY OF / COMTÉ DE SUNBURY</t>
  </si>
  <si>
    <t>COUNTY OF / COMTÉ DE VICTORIA</t>
  </si>
  <si>
    <t>Drummond</t>
  </si>
  <si>
    <t>Grand Falls</t>
  </si>
  <si>
    <t>COUNTY OF / COMTÉ DE WESTMORLAND</t>
  </si>
  <si>
    <t>Scoudouc</t>
  </si>
  <si>
    <t>Scoudouc Road</t>
  </si>
  <si>
    <t>Shediac</t>
  </si>
  <si>
    <t>Shediac Cape</t>
  </si>
  <si>
    <t>COUNTY OF / COMTÉ DE YORK</t>
  </si>
  <si>
    <t>Canterbury</t>
  </si>
  <si>
    <t xml:space="preserve">Dumfries </t>
  </si>
  <si>
    <t>North Lake</t>
  </si>
  <si>
    <t>Acadie Siding</t>
  </si>
  <si>
    <t>White Head Island</t>
  </si>
  <si>
    <t>Dennis-Weston</t>
  </si>
  <si>
    <t>Saint-Charles</t>
  </si>
  <si>
    <t>Saint-Ignace</t>
  </si>
  <si>
    <t>Sainte-Anne-de-Kent</t>
  </si>
  <si>
    <t>Pointe-Sapin</t>
  </si>
  <si>
    <t>Baie Ste. Anne</t>
  </si>
  <si>
    <t>Oak Point  -  Bartibog Bridge</t>
  </si>
  <si>
    <t>Saint-Louis</t>
  </si>
  <si>
    <t>Saint-Paul</t>
  </si>
  <si>
    <t>Welford</t>
  </si>
  <si>
    <t>Shediac Bridge-Shediac River</t>
  </si>
  <si>
    <t>Petit-Rocher-Nord</t>
  </si>
  <si>
    <t>Petit-Rocher-Sud</t>
  </si>
  <si>
    <t>Beresford (Nicholas-Denys)</t>
  </si>
  <si>
    <t>Haut-Sheila</t>
  </si>
  <si>
    <t xml:space="preserve">New Bandon-Salmon Beach </t>
  </si>
  <si>
    <t>Sainte-Rose</t>
  </si>
  <si>
    <t>Benoit</t>
  </si>
  <si>
    <t>Saint-Irénée &amp; Alderwood</t>
  </si>
  <si>
    <t>Haut-Lamèque</t>
  </si>
  <si>
    <t>Pointe-Alexandre</t>
  </si>
  <si>
    <t>Pointe-Brûlé</t>
  </si>
  <si>
    <t>Val-Comeau</t>
  </si>
  <si>
    <t xml:space="preserve">Allardville </t>
  </si>
  <si>
    <t>Saint Croix</t>
  </si>
  <si>
    <t>Saint David</t>
  </si>
  <si>
    <t>Saint George</t>
  </si>
  <si>
    <t>Bonny River-Second Falls</t>
  </si>
  <si>
    <t>Saint James</t>
  </si>
  <si>
    <t>Saint Patrick</t>
  </si>
  <si>
    <t>Saint Stephen</t>
  </si>
  <si>
    <t>Saumarez</t>
  </si>
  <si>
    <t>Saint-François</t>
  </si>
  <si>
    <t>Baker Brook</t>
  </si>
  <si>
    <t>Saint-Hilaire</t>
  </si>
  <si>
    <t>Saint-Jacques</t>
  </si>
  <si>
    <t>Saint-Joseph</t>
  </si>
  <si>
    <t>Saint-Basile</t>
  </si>
  <si>
    <t>Sainte-Anne</t>
  </si>
  <si>
    <t>Saint-Léonard</t>
  </si>
  <si>
    <t>Saint Martins</t>
  </si>
  <si>
    <t>Riviére-du-Portage-Tracadie Beach</t>
  </si>
  <si>
    <t>Petite-Laméque</t>
  </si>
  <si>
    <t>Pokesudie Island</t>
  </si>
  <si>
    <t>Sainte-Marie</t>
  </si>
  <si>
    <t>Westfield East</t>
  </si>
  <si>
    <t>Rogersville</t>
  </si>
  <si>
    <t>COUNTY OF/ COMTE DE CHARLOTTE</t>
  </si>
  <si>
    <t>Community &amp;</t>
  </si>
  <si>
    <t>Coût</t>
  </si>
  <si>
    <t>Éclairage</t>
  </si>
  <si>
    <t>Subvention</t>
  </si>
  <si>
    <t>Mandat</t>
  </si>
  <si>
    <t>Revenues</t>
  </si>
  <si>
    <t>Coverdale</t>
  </si>
  <si>
    <t>Debec Outside</t>
  </si>
  <si>
    <t>Saint-Louis - Canisto Road</t>
  </si>
  <si>
    <t>Wellington - Dixon Point-Route 134</t>
  </si>
  <si>
    <t>Assiette</t>
  </si>
  <si>
    <t>Cost of</t>
  </si>
  <si>
    <t>fiscale</t>
  </si>
  <si>
    <t>Beresford (Saint-Laurent)</t>
  </si>
  <si>
    <t>Saint-Grégoire</t>
  </si>
  <si>
    <t>2003</t>
  </si>
  <si>
    <t>Barryville-New Jersey</t>
  </si>
  <si>
    <t>Anse-Bleue</t>
  </si>
  <si>
    <t>Par. Notre-Dame-Des-Erables</t>
  </si>
  <si>
    <t>Pont-Landry</t>
  </si>
  <si>
    <t>Rivière-à-la-Truite</t>
  </si>
  <si>
    <t>Baie du Petit-Pokemouche</t>
  </si>
  <si>
    <t>Par. De Caraquet</t>
  </si>
  <si>
    <t>Par. de Paquetville</t>
  </si>
  <si>
    <t>Par. de Saumarez</t>
  </si>
  <si>
    <t>Par. de Saint-Isidore</t>
  </si>
  <si>
    <t>Chamcook</t>
  </si>
  <si>
    <t>Wellington - Desroches</t>
  </si>
  <si>
    <t>d'évaluation</t>
  </si>
  <si>
    <t xml:space="preserve">Alma </t>
  </si>
  <si>
    <t xml:space="preserve">Elgin Centre  </t>
  </si>
  <si>
    <t xml:space="preserve">Harvey </t>
  </si>
  <si>
    <t xml:space="preserve">Hillsborough </t>
  </si>
  <si>
    <t xml:space="preserve">Hopewell  </t>
  </si>
  <si>
    <t xml:space="preserve">Clarendon </t>
  </si>
  <si>
    <t xml:space="preserve">Brunswick  </t>
  </si>
  <si>
    <t xml:space="preserve">Cambridge  </t>
  </si>
  <si>
    <t xml:space="preserve">Canning Newcastle Ck. </t>
  </si>
  <si>
    <t xml:space="preserve">Chipman  </t>
  </si>
  <si>
    <t xml:space="preserve">Hampstead  </t>
  </si>
  <si>
    <t xml:space="preserve">Johnston  </t>
  </si>
  <si>
    <t xml:space="preserve">Petersville  </t>
  </si>
  <si>
    <t xml:space="preserve">Upper Gagetown </t>
  </si>
  <si>
    <t xml:space="preserve">Waterborough  </t>
  </si>
  <si>
    <t xml:space="preserve">Wickham  </t>
  </si>
  <si>
    <t xml:space="preserve">Wirral-Enniskillen  </t>
  </si>
  <si>
    <t xml:space="preserve">Addington </t>
  </si>
  <si>
    <t xml:space="preserve">Balmoral-Maltais  </t>
  </si>
  <si>
    <t xml:space="preserve">Balmoral-St. Maure  </t>
  </si>
  <si>
    <t xml:space="preserve">Blair Athol  </t>
  </si>
  <si>
    <t xml:space="preserve">Dalhousie  </t>
  </si>
  <si>
    <t xml:space="preserve">Dalhousie Junction  </t>
  </si>
  <si>
    <t xml:space="preserve">Dundee  </t>
  </si>
  <si>
    <t xml:space="preserve">Eldon  </t>
  </si>
  <si>
    <t xml:space="preserve">Flatlands </t>
  </si>
  <si>
    <t xml:space="preserve">Glencoe  </t>
  </si>
  <si>
    <t xml:space="preserve">Grimmer  </t>
  </si>
  <si>
    <t xml:space="preserve">Lorne  </t>
  </si>
  <si>
    <t xml:space="preserve">McLeods  </t>
  </si>
  <si>
    <t xml:space="preserve">Menneval </t>
  </si>
  <si>
    <t xml:space="preserve">Point La Nim  </t>
  </si>
  <si>
    <t xml:space="preserve">St. Arthur  </t>
  </si>
  <si>
    <t xml:space="preserve">Val D'Amours  </t>
  </si>
  <si>
    <t xml:space="preserve">White's Brook </t>
  </si>
  <si>
    <t xml:space="preserve">Blissville  </t>
  </si>
  <si>
    <t xml:space="preserve">Burton  </t>
  </si>
  <si>
    <t xml:space="preserve">Gladstone </t>
  </si>
  <si>
    <t xml:space="preserve">Lincoln  </t>
  </si>
  <si>
    <t xml:space="preserve">Lincoln (Nevers Road) </t>
  </si>
  <si>
    <t xml:space="preserve">Maugerville  </t>
  </si>
  <si>
    <t xml:space="preserve">Noonan  </t>
  </si>
  <si>
    <t xml:space="preserve">Northfield  </t>
  </si>
  <si>
    <t xml:space="preserve">Rusagonis-Waasis  </t>
  </si>
  <si>
    <t xml:space="preserve">Sheffield Inside  </t>
  </si>
  <si>
    <t xml:space="preserve">Sheffield Outside  </t>
  </si>
  <si>
    <t xml:space="preserve">Andover  </t>
  </si>
  <si>
    <t xml:space="preserve">Denmark  </t>
  </si>
  <si>
    <t xml:space="preserve">Gordon  </t>
  </si>
  <si>
    <t xml:space="preserve">Perth  </t>
  </si>
  <si>
    <t xml:space="preserve">Riley Brook  </t>
  </si>
  <si>
    <t xml:space="preserve">Baie-Verte Outside </t>
  </si>
  <si>
    <t xml:space="preserve">Bayfield  </t>
  </si>
  <si>
    <t xml:space="preserve">Botsford  </t>
  </si>
  <si>
    <t xml:space="preserve">Cape Tormentine  </t>
  </si>
  <si>
    <t xml:space="preserve">Dorchester </t>
  </si>
  <si>
    <t xml:space="preserve">Moncton </t>
  </si>
  <si>
    <t xml:space="preserve">Irishtown </t>
  </si>
  <si>
    <t xml:space="preserve">Murray Corner </t>
  </si>
  <si>
    <t xml:space="preserve">Pointe de Bute </t>
  </si>
  <si>
    <t xml:space="preserve">Sackville </t>
  </si>
  <si>
    <t xml:space="preserve">Salisbury </t>
  </si>
  <si>
    <t xml:space="preserve">Westmorland  </t>
  </si>
  <si>
    <t xml:space="preserve">Bright </t>
  </si>
  <si>
    <t xml:space="preserve">Douglas Inside </t>
  </si>
  <si>
    <t xml:space="preserve">Douglas - Carlisle Road </t>
  </si>
  <si>
    <t xml:space="preserve">Estey's Bridge </t>
  </si>
  <si>
    <t xml:space="preserve">Hanwell </t>
  </si>
  <si>
    <t xml:space="preserve">Keswick Ridge </t>
  </si>
  <si>
    <t xml:space="preserve">Kingsclear </t>
  </si>
  <si>
    <t xml:space="preserve">Kingsclear Oswald Gray Sub </t>
  </si>
  <si>
    <t xml:space="preserve">Manners Sutton  </t>
  </si>
  <si>
    <t xml:space="preserve">McAdam </t>
  </si>
  <si>
    <t xml:space="preserve">New Maryland Nasonworth </t>
  </si>
  <si>
    <t xml:space="preserve">New Maryland Outside </t>
  </si>
  <si>
    <t xml:space="preserve">Prince William  </t>
  </si>
  <si>
    <t xml:space="preserve">Queensbury </t>
  </si>
  <si>
    <t xml:space="preserve">Southampton </t>
  </si>
  <si>
    <t xml:space="preserve">Stanley </t>
  </si>
  <si>
    <t xml:space="preserve">Saint Marys </t>
  </si>
  <si>
    <t xml:space="preserve">Lincoln (Lincoln Park Gardens) </t>
  </si>
  <si>
    <t>Seigas</t>
  </si>
  <si>
    <t xml:space="preserve">Calhoun Road </t>
  </si>
  <si>
    <t xml:space="preserve">Baie-Verte Inside (Centre) </t>
  </si>
  <si>
    <t xml:space="preserve">Greater Lakeburn </t>
  </si>
  <si>
    <t xml:space="preserve">Painsec Junction </t>
  </si>
  <si>
    <t>Debec Inside</t>
  </si>
  <si>
    <t>Wakefield (inside)</t>
  </si>
  <si>
    <t>Wakefield (Outside)</t>
  </si>
  <si>
    <t>Beresford (Alcida &amp; Dauversière)</t>
  </si>
  <si>
    <t>Beresford (Nord)</t>
  </si>
  <si>
    <t>Haut-Shippagan</t>
  </si>
  <si>
    <t>Saint-Simon</t>
  </si>
  <si>
    <t>Grand Saint-Antoine</t>
  </si>
  <si>
    <t>Grand-Digue</t>
  </si>
  <si>
    <t>Saint-Léonard-Parent</t>
  </si>
  <si>
    <t xml:space="preserve">Saint-Quentin  </t>
  </si>
  <si>
    <t>Pointe-du-Chêne</t>
  </si>
  <si>
    <t xml:space="preserve">Elgin Parish  </t>
  </si>
  <si>
    <t xml:space="preserve">Hanwell Street Lights </t>
  </si>
  <si>
    <t>Ferry Road-Russellville</t>
  </si>
  <si>
    <t>Pepper Creek</t>
  </si>
  <si>
    <t>New Maryland Howorth</t>
  </si>
  <si>
    <t>Apohaqui</t>
  </si>
  <si>
    <t xml:space="preserve">Lower Millstream </t>
  </si>
  <si>
    <t>Inner Maugerville</t>
  </si>
  <si>
    <t>Lakeside Estates</t>
  </si>
  <si>
    <t>Total</t>
  </si>
  <si>
    <t>General</t>
  </si>
  <si>
    <t>Land Use</t>
  </si>
  <si>
    <t>Urbanisme</t>
  </si>
  <si>
    <t>générale</t>
  </si>
  <si>
    <t>Recettes</t>
  </si>
  <si>
    <t>non-fiscales</t>
  </si>
  <si>
    <t>d'imposition</t>
  </si>
  <si>
    <t>Durham/Taymouth</t>
  </si>
  <si>
    <t>Dog</t>
  </si>
  <si>
    <t>Control</t>
  </si>
  <si>
    <t>Contrôle</t>
  </si>
  <si>
    <t>des chiens</t>
  </si>
  <si>
    <t>Saint-André</t>
  </si>
  <si>
    <t>Saint-André-Michaud</t>
  </si>
  <si>
    <t>Dog Control</t>
  </si>
  <si>
    <t>Fire Protection 
   (no leases)</t>
  </si>
  <si>
    <t>Chaleur (Inside)</t>
  </si>
  <si>
    <t>Chaleur (Outside)</t>
  </si>
  <si>
    <t>LSDs</t>
  </si>
  <si>
    <t>2010-2009</t>
  </si>
  <si>
    <t>Cost of Assessment</t>
  </si>
  <si>
    <t xml:space="preserve"> FP Leases</t>
  </si>
  <si>
    <t>Notes</t>
  </si>
  <si>
    <t>Non-tax revenues, and surplus and deficits aren't included above.</t>
  </si>
  <si>
    <t>010.00</t>
  </si>
  <si>
    <t>Beaubassin-est</t>
  </si>
  <si>
    <t xml:space="preserve">Grand Barachois </t>
  </si>
  <si>
    <t xml:space="preserve">Haut Aboujagane  </t>
  </si>
  <si>
    <t xml:space="preserve">Petit Cap  Shemogue </t>
  </si>
  <si>
    <t xml:space="preserve">Trois Ruisseaux Petit Cap </t>
  </si>
  <si>
    <t xml:space="preserve">Brulé, Ohio Rd. </t>
  </si>
  <si>
    <t xml:space="preserve">Cormier Village </t>
  </si>
  <si>
    <t>LOCAL SERVICE DISTRICTS (LSD) /  DISTRICTS DE SERVICES LOCAUX (DSL)</t>
  </si>
  <si>
    <t>Administration</t>
  </si>
  <si>
    <t>récréatifs &amp;</t>
  </si>
  <si>
    <t>Budget net</t>
  </si>
  <si>
    <t>communautaires</t>
  </si>
  <si>
    <t>LOCAL SERVICES PROVIDED WITHIN RURAL COMMUNITIES (RC)  /  SERVICES LOCAUX FOURNIS AU SEIN DES COMMUNAUTÉS RURALES (CR)</t>
  </si>
  <si>
    <t>RC / CR TOTAL</t>
  </si>
  <si>
    <t xml:space="preserve">Kingston </t>
  </si>
  <si>
    <t>Estey's Bridge - Inside</t>
  </si>
  <si>
    <t xml:space="preserve">Lower Douglas </t>
  </si>
  <si>
    <t>357/ 791</t>
  </si>
  <si>
    <t>Saint-André-Waddell Road</t>
  </si>
  <si>
    <t>Saint-André-Madawaska</t>
  </si>
  <si>
    <t>Taxing Authority Name</t>
  </si>
  <si>
    <t>Nom de</t>
  </si>
  <si>
    <t>mandataire de taxation</t>
  </si>
  <si>
    <t>LSD &amp; RC TOTAL /                          DSL &amp; CR TOTAUX</t>
  </si>
  <si>
    <t>LSD  TOTAL / DSL TOTAUX</t>
  </si>
  <si>
    <t>Management</t>
  </si>
  <si>
    <t>Gestion des</t>
  </si>
  <si>
    <t>déchets</t>
  </si>
  <si>
    <t>solides</t>
  </si>
  <si>
    <t>Solid</t>
  </si>
  <si>
    <t>Evergreen Park/Popple Hills</t>
  </si>
  <si>
    <t xml:space="preserve">Boudreau West </t>
  </si>
  <si>
    <t>Government</t>
  </si>
  <si>
    <t>Campobello Island</t>
  </si>
  <si>
    <t>Beresford (Petit Rocher West)</t>
  </si>
  <si>
    <t>Gauvreau-Petit Tracadie</t>
  </si>
  <si>
    <t>Par. de Shippegan</t>
  </si>
  <si>
    <t>Pointe-Sauvage (Indian Point)</t>
  </si>
  <si>
    <t>Pont LaFrance</t>
  </si>
  <si>
    <t>Saint Pons</t>
  </si>
  <si>
    <t>Sainte-Cécile</t>
  </si>
  <si>
    <t>Hampton Fairmont Subdivision</t>
  </si>
  <si>
    <t xml:space="preserve">Havelock </t>
  </si>
  <si>
    <t>Saint-Léonard (Poitier)</t>
  </si>
  <si>
    <t>Grimmer (Thibault Range)</t>
  </si>
  <si>
    <t xml:space="preserve">Mann Mountain  </t>
  </si>
  <si>
    <t xml:space="preserve">Saint-Jean-Baptiste-de-Restigouche </t>
  </si>
  <si>
    <t xml:space="preserve">St. Martin de Restigouche </t>
  </si>
  <si>
    <t>Leblanc Office</t>
  </si>
  <si>
    <t>Police</t>
  </si>
  <si>
    <t>de police</t>
  </si>
  <si>
    <t xml:space="preserve">Chasse Sub &amp; Rang-Sept-et-Huit  </t>
  </si>
  <si>
    <t xml:space="preserve"> LOCAL SERVICE DISTRICT AND RURAL COMMUNITY SERVICES ADMINISTERED BY THE MINISTER OF ENVIRONMENT AND LOCAL GOVERNMENT - 2014  /
DISTRICT DE SERVICES LOCAUX ET SERVICES DES COMMUNAUTÉS RURALES GÉRÉS PAR LA MINISTRE DE L'ENVIRONNEMENT ET DES GOUVERNEMENTS LOCAUX - 2014</t>
  </si>
  <si>
    <t>2014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</si>
</sst>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0.00_)"/>
    <numFmt numFmtId="181" formatCode="0.0000_)"/>
    <numFmt numFmtId="182" formatCode="0.0000"/>
    <numFmt numFmtId="183" formatCode="#,##0.0000"/>
    <numFmt numFmtId="184" formatCode="#,##0.0;\-#,##0.0"/>
    <numFmt numFmtId="185" formatCode="#,##0.000;\-#,##0.000"/>
    <numFmt numFmtId="186" formatCode="#,##0.0000;\-#,##0.0000"/>
    <numFmt numFmtId="187" formatCode="0.000000"/>
    <numFmt numFmtId="188" formatCode="0.00000"/>
    <numFmt numFmtId="189" formatCode="0.000"/>
    <numFmt numFmtId="190" formatCode="0.0000000"/>
    <numFmt numFmtId="191" formatCode="0.00_ ;[Red]\-0.00\ "/>
    <numFmt numFmtId="192" formatCode="0.0_ ;[Red]\-0.0\ "/>
    <numFmt numFmtId="193" formatCode="0_ ;[Red]\-0\ "/>
    <numFmt numFmtId="194" formatCode="#,##0.0;[Red]\-#,##0.0"/>
    <numFmt numFmtId="195" formatCode="0.0"/>
    <numFmt numFmtId="196" formatCode="#,##0.0"/>
    <numFmt numFmtId="197" formatCode="#,##0.000"/>
    <numFmt numFmtId="198" formatCode="0.00000000"/>
    <numFmt numFmtId="199" formatCode="#,##0.000_);[Red]\(#,##0.000\)"/>
    <numFmt numFmtId="200" formatCode="#,##0.0000_);[Red]\(#,##0.0000\)"/>
    <numFmt numFmtId="201" formatCode="#,##0.00000_);[Red]\(#,##0.00000\)"/>
    <numFmt numFmtId="202" formatCode="#,##0.0_);[Red]\(#,##0.0\)"/>
    <numFmt numFmtId="203" formatCode="&quot;$&quot;#,##0.0_);\(&quot;$&quot;#,##0.0\)"/>
    <numFmt numFmtId="204" formatCode="&quot;$&quot;#,##0.000_);\(&quot;$&quot;#,##0.000\)"/>
    <numFmt numFmtId="205" formatCode="&quot;$&quot;#,##0.0000_);\(&quot;$&quot;#,##0.0000\)"/>
    <numFmt numFmtId="206" formatCode="#,##0.0_);\(#,##0.0\)"/>
    <numFmt numFmtId="207" formatCode="0.00_);[Red]\(0.00\)"/>
    <numFmt numFmtId="208" formatCode="&quot;$&quot;#,##0.0_);[Red]\(&quot;$&quot;#,##0.0\)"/>
    <numFmt numFmtId="209" formatCode="0_);[Red]\(0\)"/>
    <numFmt numFmtId="210" formatCode="0.000_)"/>
    <numFmt numFmtId="211" formatCode="0.0_)"/>
    <numFmt numFmtId="212" formatCode="0_)"/>
    <numFmt numFmtId="213" formatCode="#,##0.0000_);\(#,##0.0000\)"/>
    <numFmt numFmtId="214" formatCode="#,##0.000_);\(#,##0.000\)"/>
    <numFmt numFmtId="215" formatCode="0.00000_)"/>
    <numFmt numFmtId="216" formatCode="0.000000_)"/>
    <numFmt numFmtId="217" formatCode="0.0000000_)"/>
    <numFmt numFmtId="218" formatCode="0.0000;[Red]0.0000"/>
    <numFmt numFmtId="219" formatCode="0.0000_);[Red]\(0.0000\)"/>
    <numFmt numFmtId="220" formatCode="0.0%"/>
    <numFmt numFmtId="221" formatCode="0.000_);[Red]\(0.000\)"/>
    <numFmt numFmtId="222" formatCode="0.0_);[Red]\(0.0\)"/>
    <numFmt numFmtId="223" formatCode="#,##0.0000000000000_);\(#,##0.0000000000000\)"/>
    <numFmt numFmtId="224" formatCode="0.00000000000000000"/>
    <numFmt numFmtId="225" formatCode="[$-409]dddd\,\ mmmm\ dd\,\ yyyy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.5"/>
      <name val="MS Sans Serif"/>
      <family val="2"/>
    </font>
    <font>
      <sz val="8.5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name val="MS Sans Serif"/>
      <family val="2"/>
    </font>
    <font>
      <u val="single"/>
      <sz val="10"/>
      <name val="MS Sans Serif"/>
      <family val="2"/>
    </font>
    <font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5" fillId="0" borderId="0" xfId="0" applyFont="1" applyAlignment="1">
      <alignment/>
    </xf>
    <xf numFmtId="38" fontId="5" fillId="0" borderId="0" xfId="42" applyNumberFormat="1" applyFont="1" applyAlignment="1">
      <alignment/>
    </xf>
    <xf numFmtId="0" fontId="5" fillId="0" borderId="0" xfId="0" applyFont="1" applyAlignment="1">
      <alignment horizontal="center"/>
    </xf>
    <xf numFmtId="38" fontId="4" fillId="0" borderId="0" xfId="42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37" fontId="1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38" fontId="5" fillId="0" borderId="0" xfId="42" applyNumberFormat="1" applyFont="1" applyFill="1" applyAlignment="1">
      <alignment/>
    </xf>
    <xf numFmtId="181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8" fontId="4" fillId="0" borderId="0" xfId="42" applyNumberFormat="1" applyFont="1" applyFill="1" applyBorder="1" applyAlignment="1" applyProtection="1">
      <alignment horizontal="center"/>
      <protection/>
    </xf>
    <xf numFmtId="38" fontId="4" fillId="0" borderId="0" xfId="4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7" fontId="4" fillId="0" borderId="0" xfId="0" applyNumberFormat="1" applyFont="1" applyFill="1" applyBorder="1" applyAlignment="1" applyProtection="1">
      <alignment horizontal="center"/>
      <protection/>
    </xf>
    <xf numFmtId="38" fontId="8" fillId="0" borderId="0" xfId="42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38" fontId="5" fillId="0" borderId="0" xfId="42" applyNumberFormat="1" applyFont="1" applyAlignment="1" applyProtection="1">
      <alignment/>
      <protection locked="0"/>
    </xf>
    <xf numFmtId="38" fontId="4" fillId="0" borderId="0" xfId="42" applyNumberFormat="1" applyFont="1" applyAlignment="1" applyProtection="1">
      <alignment horizontal="right"/>
      <protection locked="0"/>
    </xf>
    <xf numFmtId="38" fontId="4" fillId="0" borderId="0" xfId="42" applyNumberFormat="1" applyFont="1" applyFill="1" applyBorder="1" applyAlignment="1" applyProtection="1">
      <alignment horizontal="right"/>
      <protection locked="0"/>
    </xf>
    <xf numFmtId="38" fontId="1" fillId="0" borderId="0" xfId="42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38" fontId="5" fillId="0" borderId="0" xfId="42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38" fontId="10" fillId="0" borderId="0" xfId="42" applyNumberFormat="1" applyFont="1" applyAlignment="1">
      <alignment/>
    </xf>
    <xf numFmtId="38" fontId="10" fillId="33" borderId="0" xfId="42" applyNumberFormat="1" applyFont="1" applyFill="1" applyAlignment="1">
      <alignment/>
    </xf>
    <xf numFmtId="0" fontId="10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38" fontId="4" fillId="0" borderId="0" xfId="42" applyNumberFormat="1" applyFont="1" applyFill="1" applyAlignment="1">
      <alignment horizontal="right"/>
    </xf>
    <xf numFmtId="220" fontId="8" fillId="0" borderId="0" xfId="59" applyNumberFormat="1" applyFont="1" applyAlignment="1">
      <alignment/>
    </xf>
    <xf numFmtId="6" fontId="10" fillId="0" borderId="0" xfId="44" applyNumberFormat="1" applyFont="1" applyAlignment="1">
      <alignment/>
    </xf>
    <xf numFmtId="6" fontId="13" fillId="0" borderId="0" xfId="44" applyNumberFormat="1" applyFont="1" applyFill="1" applyAlignment="1">
      <alignment/>
    </xf>
    <xf numFmtId="6" fontId="10" fillId="0" borderId="0" xfId="0" applyNumberFormat="1" applyFont="1" applyAlignment="1">
      <alignment/>
    </xf>
    <xf numFmtId="6" fontId="10" fillId="0" borderId="0" xfId="44" applyNumberFormat="1" applyFont="1" applyFill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200" fontId="4" fillId="0" borderId="0" xfId="42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/>
    </xf>
    <xf numFmtId="38" fontId="0" fillId="0" borderId="0" xfId="42" applyNumberFormat="1" applyFont="1" applyFill="1" applyBorder="1" applyAlignment="1" applyProtection="1">
      <alignment horizontal="right"/>
      <protection locked="0"/>
    </xf>
    <xf numFmtId="38" fontId="12" fillId="0" borderId="0" xfId="42" applyNumberFormat="1" applyFont="1" applyFill="1" applyBorder="1" applyAlignment="1" applyProtection="1">
      <alignment/>
      <protection locked="0"/>
    </xf>
    <xf numFmtId="38" fontId="12" fillId="0" borderId="0" xfId="42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38" fontId="0" fillId="0" borderId="0" xfId="42" applyNumberFormat="1" applyFont="1" applyFill="1" applyBorder="1" applyAlignment="1" applyProtection="1">
      <alignment/>
      <protection locked="0"/>
    </xf>
    <xf numFmtId="182" fontId="15" fillId="0" borderId="0" xfId="0" applyNumberFormat="1" applyFont="1" applyFill="1" applyBorder="1" applyAlignment="1" applyProtection="1">
      <alignment horizontal="right"/>
      <protection/>
    </xf>
    <xf numFmtId="0" fontId="15" fillId="0" borderId="0" xfId="0" applyFont="1" applyFill="1" applyAlignment="1">
      <alignment/>
    </xf>
    <xf numFmtId="1" fontId="16" fillId="0" borderId="0" xfId="0" applyNumberFormat="1" applyFont="1" applyFill="1" applyBorder="1" applyAlignment="1" applyProtection="1">
      <alignment horizontal="left"/>
      <protection/>
    </xf>
    <xf numFmtId="1" fontId="16" fillId="0" borderId="0" xfId="0" applyNumberFormat="1" applyFont="1" applyFill="1" applyBorder="1" applyAlignment="1" applyProtection="1">
      <alignment horizontal="right"/>
      <protection/>
    </xf>
    <xf numFmtId="38" fontId="16" fillId="0" borderId="0" xfId="42" applyNumberFormat="1" applyFont="1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/>
      <protection/>
    </xf>
    <xf numFmtId="38" fontId="16" fillId="0" borderId="0" xfId="42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Fill="1" applyBorder="1" applyAlignment="1" applyProtection="1">
      <alignment horizontal="center"/>
      <protection/>
    </xf>
    <xf numFmtId="1" fontId="14" fillId="0" borderId="0" xfId="0" applyNumberFormat="1" applyFont="1" applyFill="1" applyBorder="1" applyAlignment="1" applyProtection="1">
      <alignment horizontal="left"/>
      <protection/>
    </xf>
    <xf numFmtId="1" fontId="15" fillId="0" borderId="0" xfId="0" applyNumberFormat="1" applyFont="1" applyFill="1" applyBorder="1" applyAlignment="1" applyProtection="1">
      <alignment horizontal="center"/>
      <protection/>
    </xf>
    <xf numFmtId="38" fontId="15" fillId="0" borderId="0" xfId="42" applyNumberFormat="1" applyFont="1" applyFill="1" applyBorder="1" applyAlignment="1" applyProtection="1">
      <alignment horizontal="center"/>
      <protection/>
    </xf>
    <xf numFmtId="37" fontId="15" fillId="0" borderId="0" xfId="0" applyNumberFormat="1" applyFont="1" applyFill="1" applyBorder="1" applyAlignment="1" applyProtection="1" quotePrefix="1">
      <alignment horizontal="center"/>
      <protection/>
    </xf>
    <xf numFmtId="37" fontId="15" fillId="0" borderId="0" xfId="0" applyNumberFormat="1" applyFont="1" applyFill="1" applyBorder="1" applyAlignment="1" applyProtection="1">
      <alignment horizontal="center"/>
      <protection/>
    </xf>
    <xf numFmtId="3" fontId="15" fillId="0" borderId="0" xfId="0" applyNumberFormat="1" applyFont="1" applyFill="1" applyAlignment="1" applyProtection="1">
      <alignment horizontal="right"/>
      <protection/>
    </xf>
    <xf numFmtId="3" fontId="15" fillId="0" borderId="0" xfId="0" applyNumberFormat="1" applyFont="1" applyFill="1" applyAlignment="1" applyProtection="1">
      <alignment horizontal="center"/>
      <protection/>
    </xf>
    <xf numFmtId="38" fontId="15" fillId="0" borderId="0" xfId="42" applyNumberFormat="1" applyFont="1" applyFill="1" applyAlignment="1" applyProtection="1">
      <alignment horizontal="center"/>
      <protection/>
    </xf>
    <xf numFmtId="38" fontId="16" fillId="0" borderId="0" xfId="42" applyNumberFormat="1" applyFont="1" applyFill="1" applyAlignment="1" applyProtection="1">
      <alignment horizontal="center"/>
      <protection/>
    </xf>
    <xf numFmtId="3" fontId="15" fillId="0" borderId="10" xfId="0" applyNumberFormat="1" applyFont="1" applyFill="1" applyBorder="1" applyAlignment="1" applyProtection="1">
      <alignment horizontal="center"/>
      <protection/>
    </xf>
    <xf numFmtId="37" fontId="15" fillId="0" borderId="10" xfId="0" applyNumberFormat="1" applyFont="1" applyFill="1" applyBorder="1" applyAlignment="1" applyProtection="1">
      <alignment horizontal="center"/>
      <protection/>
    </xf>
    <xf numFmtId="220" fontId="15" fillId="0" borderId="0" xfId="0" applyNumberFormat="1" applyFont="1" applyFill="1" applyAlignment="1">
      <alignment/>
    </xf>
    <xf numFmtId="6" fontId="15" fillId="0" borderId="0" xfId="44" applyNumberFormat="1" applyFont="1" applyFill="1" applyAlignment="1">
      <alignment/>
    </xf>
    <xf numFmtId="10" fontId="15" fillId="0" borderId="0" xfId="0" applyNumberFormat="1" applyFont="1" applyFill="1" applyAlignment="1">
      <alignment/>
    </xf>
    <xf numFmtId="5" fontId="15" fillId="0" borderId="0" xfId="0" applyNumberFormat="1" applyFont="1" applyFill="1" applyAlignment="1">
      <alignment/>
    </xf>
    <xf numFmtId="37" fontId="15" fillId="0" borderId="11" xfId="0" applyNumberFormat="1" applyFont="1" applyFill="1" applyBorder="1" applyAlignment="1" applyProtection="1">
      <alignment horizontal="center"/>
      <protection/>
    </xf>
    <xf numFmtId="37" fontId="15" fillId="0" borderId="11" xfId="0" applyNumberFormat="1" applyFont="1" applyFill="1" applyBorder="1" applyAlignment="1" applyProtection="1">
      <alignment/>
      <protection/>
    </xf>
    <xf numFmtId="3" fontId="15" fillId="0" borderId="11" xfId="0" applyNumberFormat="1" applyFont="1" applyFill="1" applyBorder="1" applyAlignment="1" applyProtection="1">
      <alignment horizontal="right"/>
      <protection/>
    </xf>
    <xf numFmtId="38" fontId="15" fillId="0" borderId="12" xfId="42" applyNumberFormat="1" applyFont="1" applyFill="1" applyBorder="1" applyAlignment="1" applyProtection="1">
      <alignment horizontal="center"/>
      <protection/>
    </xf>
    <xf numFmtId="38" fontId="15" fillId="0" borderId="11" xfId="42" applyNumberFormat="1" applyFont="1" applyFill="1" applyBorder="1" applyAlignment="1" applyProtection="1">
      <alignment horizontal="center"/>
      <protection/>
    </xf>
    <xf numFmtId="3" fontId="15" fillId="0" borderId="11" xfId="0" applyNumberFormat="1" applyFont="1" applyFill="1" applyBorder="1" applyAlignment="1" applyProtection="1">
      <alignment/>
      <protection/>
    </xf>
    <xf numFmtId="3" fontId="15" fillId="0" borderId="11" xfId="0" applyNumberFormat="1" applyFont="1" applyFill="1" applyBorder="1" applyAlignment="1" applyProtection="1">
      <alignment horizontal="center"/>
      <protection/>
    </xf>
    <xf numFmtId="38" fontId="15" fillId="0" borderId="11" xfId="42" applyNumberFormat="1" applyFont="1" applyFill="1" applyBorder="1" applyAlignment="1" applyProtection="1">
      <alignment/>
      <protection/>
    </xf>
    <xf numFmtId="38" fontId="16" fillId="0" borderId="11" xfId="42" applyNumberFormat="1" applyFont="1" applyFill="1" applyBorder="1" applyAlignment="1" applyProtection="1">
      <alignment horizontal="center"/>
      <protection/>
    </xf>
    <xf numFmtId="37" fontId="15" fillId="0" borderId="12" xfId="0" applyNumberFormat="1" applyFont="1" applyFill="1" applyBorder="1" applyAlignment="1" applyProtection="1">
      <alignment horizontal="center"/>
      <protection/>
    </xf>
    <xf numFmtId="38" fontId="15" fillId="0" borderId="0" xfId="42" applyNumberFormat="1" applyFont="1" applyFill="1" applyAlignment="1">
      <alignment/>
    </xf>
    <xf numFmtId="37" fontId="15" fillId="0" borderId="13" xfId="0" applyNumberFormat="1" applyFont="1" applyFill="1" applyBorder="1" applyAlignment="1" applyProtection="1">
      <alignment horizontal="center"/>
      <protection/>
    </xf>
    <xf numFmtId="3" fontId="15" fillId="0" borderId="13" xfId="0" applyNumberFormat="1" applyFont="1" applyFill="1" applyBorder="1" applyAlignment="1" applyProtection="1">
      <alignment horizontal="right"/>
      <protection/>
    </xf>
    <xf numFmtId="38" fontId="15" fillId="0" borderId="13" xfId="42" applyNumberFormat="1" applyFont="1" applyFill="1" applyBorder="1" applyAlignment="1" applyProtection="1">
      <alignment horizontal="center"/>
      <protection/>
    </xf>
    <xf numFmtId="3" fontId="15" fillId="0" borderId="13" xfId="0" applyNumberFormat="1" applyFont="1" applyFill="1" applyBorder="1" applyAlignment="1" applyProtection="1">
      <alignment horizontal="center"/>
      <protection/>
    </xf>
    <xf numFmtId="38" fontId="16" fillId="0" borderId="13" xfId="42" applyNumberFormat="1" applyFont="1" applyFill="1" applyBorder="1" applyAlignment="1" applyProtection="1" quotePrefix="1">
      <alignment horizontal="center"/>
      <protection/>
    </xf>
    <xf numFmtId="0" fontId="15" fillId="0" borderId="13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37" fontId="16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>
      <alignment/>
    </xf>
    <xf numFmtId="38" fontId="16" fillId="0" borderId="0" xfId="42" applyNumberFormat="1" applyFont="1" applyFill="1" applyBorder="1" applyAlignment="1">
      <alignment horizontal="right"/>
    </xf>
    <xf numFmtId="38" fontId="16" fillId="0" borderId="0" xfId="42" applyNumberFormat="1" applyFont="1" applyFill="1" applyBorder="1" applyAlignment="1">
      <alignment/>
    </xf>
    <xf numFmtId="37" fontId="16" fillId="0" borderId="0" xfId="0" applyNumberFormat="1" applyFont="1" applyFill="1" applyBorder="1" applyAlignment="1">
      <alignment/>
    </xf>
    <xf numFmtId="38" fontId="15" fillId="0" borderId="0" xfId="42" applyNumberFormat="1" applyFont="1" applyFill="1" applyBorder="1" applyAlignment="1" applyProtection="1">
      <alignment/>
      <protection/>
    </xf>
    <xf numFmtId="181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80" fontId="16" fillId="0" borderId="0" xfId="0" applyNumberFormat="1" applyFont="1" applyFill="1" applyBorder="1" applyAlignment="1" applyProtection="1">
      <alignment horizontal="left"/>
      <protection/>
    </xf>
    <xf numFmtId="37" fontId="15" fillId="0" borderId="0" xfId="0" applyNumberFormat="1" applyFont="1" applyFill="1" applyBorder="1" applyAlignment="1">
      <alignment/>
    </xf>
    <xf numFmtId="38" fontId="16" fillId="0" borderId="0" xfId="42" applyNumberFormat="1" applyFont="1" applyFill="1" applyBorder="1" applyAlignment="1" applyProtection="1" quotePrefix="1">
      <alignment horizontal="center"/>
      <protection/>
    </xf>
    <xf numFmtId="38" fontId="15" fillId="0" borderId="0" xfId="42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37" fontId="16" fillId="0" borderId="14" xfId="0" applyNumberFormat="1" applyFont="1" applyFill="1" applyBorder="1" applyAlignment="1" applyProtection="1">
      <alignment horizontal="left"/>
      <protection/>
    </xf>
    <xf numFmtId="181" fontId="16" fillId="0" borderId="14" xfId="0" applyNumberFormat="1" applyFont="1" applyFill="1" applyBorder="1" applyAlignment="1">
      <alignment/>
    </xf>
    <xf numFmtId="37" fontId="15" fillId="0" borderId="0" xfId="0" applyNumberFormat="1" applyFont="1" applyFill="1" applyBorder="1" applyAlignment="1" applyProtection="1">
      <alignment horizontal="left"/>
      <protection/>
    </xf>
    <xf numFmtId="3" fontId="15" fillId="0" borderId="0" xfId="0" applyNumberFormat="1" applyFont="1" applyFill="1" applyBorder="1" applyAlignment="1">
      <alignment horizontal="centerContinuous"/>
    </xf>
    <xf numFmtId="38" fontId="15" fillId="0" borderId="0" xfId="42" applyNumberFormat="1" applyFont="1" applyFill="1" applyBorder="1" applyAlignment="1">
      <alignment horizontal="centerContinuous"/>
    </xf>
    <xf numFmtId="38" fontId="15" fillId="0" borderId="0" xfId="42" applyNumberFormat="1" applyFont="1" applyFill="1" applyBorder="1" applyAlignment="1">
      <alignment horizontal="right"/>
    </xf>
    <xf numFmtId="180" fontId="15" fillId="0" borderId="0" xfId="0" applyNumberFormat="1" applyFont="1" applyFill="1" applyBorder="1" applyAlignment="1" applyProtection="1">
      <alignment horizontal="center"/>
      <protection/>
    </xf>
    <xf numFmtId="181" fontId="15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 applyProtection="1" quotePrefix="1">
      <alignment horizontal="center"/>
      <protection/>
    </xf>
    <xf numFmtId="37" fontId="15" fillId="0" borderId="0" xfId="0" applyNumberFormat="1" applyFont="1" applyFill="1" applyBorder="1" applyAlignment="1">
      <alignment horizontal="left"/>
    </xf>
    <xf numFmtId="0" fontId="15" fillId="0" borderId="14" xfId="0" applyFont="1" applyFill="1" applyBorder="1" applyAlignment="1">
      <alignment horizontal="center"/>
    </xf>
    <xf numFmtId="37" fontId="15" fillId="0" borderId="14" xfId="0" applyNumberFormat="1" applyFont="1" applyFill="1" applyBorder="1" applyAlignment="1">
      <alignment/>
    </xf>
    <xf numFmtId="181" fontId="15" fillId="0" borderId="14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39" fontId="15" fillId="0" borderId="0" xfId="42" applyNumberFormat="1" applyFont="1" applyFill="1" applyBorder="1" applyAlignment="1">
      <alignment/>
    </xf>
    <xf numFmtId="182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 quotePrefix="1">
      <alignment horizontal="center"/>
    </xf>
    <xf numFmtId="39" fontId="16" fillId="0" borderId="0" xfId="42" applyNumberFormat="1" applyFont="1" applyFill="1" applyBorder="1" applyAlignment="1" applyProtection="1">
      <alignment horizontal="center"/>
      <protection/>
    </xf>
    <xf numFmtId="3" fontId="15" fillId="0" borderId="0" xfId="0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Border="1" applyAlignment="1" applyProtection="1">
      <alignment horizontal="center"/>
      <protection/>
    </xf>
    <xf numFmtId="17" fontId="15" fillId="0" borderId="0" xfId="0" applyNumberFormat="1" applyFont="1" applyFill="1" applyBorder="1" applyAlignment="1">
      <alignment horizontal="center"/>
    </xf>
    <xf numFmtId="37" fontId="16" fillId="0" borderId="0" xfId="0" applyNumberFormat="1" applyFont="1" applyBorder="1" applyAlignment="1">
      <alignment/>
    </xf>
    <xf numFmtId="38" fontId="16" fillId="0" borderId="0" xfId="42" applyNumberFormat="1" applyFont="1" applyAlignment="1">
      <alignment/>
    </xf>
    <xf numFmtId="38" fontId="16" fillId="0" borderId="0" xfId="42" applyNumberFormat="1" applyFont="1" applyBorder="1" applyAlignment="1">
      <alignment/>
    </xf>
    <xf numFmtId="38" fontId="16" fillId="0" borderId="0" xfId="42" applyNumberFormat="1" applyFont="1" applyBorder="1" applyAlignment="1">
      <alignment horizontal="right"/>
    </xf>
    <xf numFmtId="181" fontId="16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 horizontal="left"/>
    </xf>
    <xf numFmtId="180" fontId="15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 horizontal="left"/>
      <protection/>
    </xf>
    <xf numFmtId="37" fontId="15" fillId="0" borderId="0" xfId="0" applyNumberFormat="1" applyFont="1" applyBorder="1" applyAlignment="1">
      <alignment/>
    </xf>
    <xf numFmtId="38" fontId="15" fillId="0" borderId="0" xfId="42" applyNumberFormat="1" applyFont="1" applyAlignment="1">
      <alignment/>
    </xf>
    <xf numFmtId="38" fontId="15" fillId="0" borderId="0" xfId="42" applyNumberFormat="1" applyFont="1" applyBorder="1" applyAlignment="1">
      <alignment/>
    </xf>
    <xf numFmtId="38" fontId="15" fillId="0" borderId="0" xfId="42" applyNumberFormat="1" applyFont="1" applyBorder="1" applyAlignment="1">
      <alignment horizontal="right"/>
    </xf>
    <xf numFmtId="38" fontId="15" fillId="0" borderId="14" xfId="42" applyNumberFormat="1" applyFont="1" applyBorder="1" applyAlignment="1">
      <alignment/>
    </xf>
    <xf numFmtId="38" fontId="16" fillId="0" borderId="0" xfId="42" applyNumberFormat="1" applyFont="1" applyAlignment="1">
      <alignment horizontal="right"/>
    </xf>
    <xf numFmtId="37" fontId="16" fillId="0" borderId="14" xfId="0" applyNumberFormat="1" applyFont="1" applyBorder="1" applyAlignment="1">
      <alignment/>
    </xf>
    <xf numFmtId="0" fontId="15" fillId="0" borderId="0" xfId="0" applyFont="1" applyAlignment="1">
      <alignment horizontal="center"/>
    </xf>
    <xf numFmtId="37" fontId="16" fillId="0" borderId="0" xfId="0" applyNumberFormat="1" applyFont="1" applyBorder="1" applyAlignment="1">
      <alignment horizontal="right"/>
    </xf>
    <xf numFmtId="213" fontId="15" fillId="0" borderId="0" xfId="0" applyNumberFormat="1" applyFont="1" applyBorder="1" applyAlignment="1">
      <alignment/>
    </xf>
    <xf numFmtId="200" fontId="15" fillId="0" borderId="14" xfId="42" applyNumberFormat="1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37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7" fontId="15" fillId="0" borderId="0" xfId="42" applyNumberFormat="1" applyFont="1" applyFill="1" applyBorder="1" applyAlignment="1">
      <alignment/>
    </xf>
    <xf numFmtId="38" fontId="16" fillId="0" borderId="14" xfId="42" applyNumberFormat="1" applyFont="1" applyFill="1" applyBorder="1" applyAlignment="1">
      <alignment horizontal="center" vertical="center"/>
    </xf>
    <xf numFmtId="37" fontId="16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8" fontId="15" fillId="0" borderId="0" xfId="42" applyNumberFormat="1" applyFont="1" applyFill="1" applyBorder="1" applyAlignment="1" applyProtection="1">
      <alignment horizontal="right"/>
      <protection/>
    </xf>
    <xf numFmtId="3" fontId="15" fillId="0" borderId="0" xfId="0" applyNumberFormat="1" applyFont="1" applyFill="1" applyAlignment="1" applyProtection="1">
      <alignment horizontal="left"/>
      <protection/>
    </xf>
    <xf numFmtId="37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>
      <alignment horizontal="left"/>
    </xf>
    <xf numFmtId="0" fontId="17" fillId="0" borderId="0" xfId="0" applyFont="1" applyAlignment="1">
      <alignment horizontal="left"/>
    </xf>
    <xf numFmtId="0" fontId="15" fillId="0" borderId="0" xfId="0" applyNumberFormat="1" applyFont="1" applyFill="1" applyBorder="1" applyAlignment="1" applyProtection="1" quotePrefix="1">
      <alignment horizontal="center"/>
      <protection/>
    </xf>
    <xf numFmtId="0" fontId="15" fillId="0" borderId="13" xfId="0" applyNumberFormat="1" applyFont="1" applyFill="1" applyBorder="1" applyAlignment="1" applyProtection="1" quotePrefix="1">
      <alignment horizontal="center"/>
      <protection/>
    </xf>
    <xf numFmtId="3" fontId="15" fillId="0" borderId="0" xfId="0" applyNumberFormat="1" applyFont="1" applyFill="1" applyBorder="1" applyAlignment="1" applyProtection="1">
      <alignment/>
      <protection/>
    </xf>
    <xf numFmtId="38" fontId="15" fillId="0" borderId="10" xfId="42" applyNumberFormat="1" applyFont="1" applyFill="1" applyBorder="1" applyAlignment="1" applyProtection="1">
      <alignment horizontal="center"/>
      <protection/>
    </xf>
    <xf numFmtId="38" fontId="15" fillId="0" borderId="0" xfId="0" applyNumberFormat="1" applyFont="1" applyFill="1" applyBorder="1" applyAlignment="1" applyProtection="1">
      <alignment/>
      <protection/>
    </xf>
    <xf numFmtId="181" fontId="15" fillId="0" borderId="0" xfId="0" applyNumberFormat="1" applyFont="1" applyFill="1" applyBorder="1" applyAlignment="1" applyProtection="1">
      <alignment/>
      <protection/>
    </xf>
    <xf numFmtId="38" fontId="15" fillId="0" borderId="0" xfId="0" applyNumberFormat="1" applyFont="1" applyBorder="1" applyAlignment="1">
      <alignment/>
    </xf>
    <xf numFmtId="38" fontId="15" fillId="0" borderId="0" xfId="0" applyNumberFormat="1" applyFont="1" applyFill="1" applyBorder="1" applyAlignment="1" applyProtection="1">
      <alignment/>
      <protection locked="0"/>
    </xf>
    <xf numFmtId="38" fontId="15" fillId="0" borderId="0" xfId="42" applyNumberFormat="1" applyFont="1" applyBorder="1" applyAlignment="1" applyProtection="1">
      <alignment/>
      <protection/>
    </xf>
    <xf numFmtId="38" fontId="15" fillId="0" borderId="0" xfId="42" applyNumberFormat="1" applyFont="1" applyBorder="1" applyAlignment="1" applyProtection="1">
      <alignment horizontal="right"/>
      <protection locked="0"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/>
      <protection/>
    </xf>
    <xf numFmtId="37" fontId="15" fillId="0" borderId="0" xfId="0" applyNumberFormat="1" applyFont="1" applyFill="1" applyBorder="1" applyAlignment="1" applyProtection="1">
      <alignment/>
      <protection/>
    </xf>
    <xf numFmtId="38" fontId="15" fillId="0" borderId="0" xfId="42" applyNumberFormat="1" applyFont="1" applyAlignment="1" applyProtection="1">
      <alignment/>
      <protection/>
    </xf>
    <xf numFmtId="38" fontId="15" fillId="0" borderId="0" xfId="0" applyNumberFormat="1" applyFont="1" applyBorder="1" applyAlignment="1" applyProtection="1">
      <alignment/>
      <protection/>
    </xf>
    <xf numFmtId="38" fontId="15" fillId="0" borderId="0" xfId="42" applyNumberFormat="1" applyFont="1" applyBorder="1" applyAlignment="1" applyProtection="1">
      <alignment horizontal="right"/>
      <protection/>
    </xf>
    <xf numFmtId="38" fontId="18" fillId="0" borderId="0" xfId="0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 applyProtection="1">
      <alignment/>
      <protection/>
    </xf>
    <xf numFmtId="200" fontId="15" fillId="0" borderId="0" xfId="42" applyNumberFormat="1" applyFont="1" applyFill="1" applyBorder="1" applyAlignment="1">
      <alignment/>
    </xf>
    <xf numFmtId="181" fontId="18" fillId="0" borderId="0" xfId="0" applyNumberFormat="1" applyFont="1" applyFill="1" applyBorder="1" applyAlignment="1" applyProtection="1">
      <alignment/>
      <protection/>
    </xf>
    <xf numFmtId="38" fontId="18" fillId="0" borderId="0" xfId="0" applyNumberFormat="1" applyFont="1" applyBorder="1" applyAlignment="1" applyProtection="1">
      <alignment/>
      <protection/>
    </xf>
    <xf numFmtId="38" fontId="18" fillId="0" borderId="0" xfId="42" applyNumberFormat="1" applyFont="1" applyBorder="1" applyAlignment="1" applyProtection="1">
      <alignment/>
      <protection/>
    </xf>
    <xf numFmtId="38" fontId="18" fillId="0" borderId="0" xfId="42" applyNumberFormat="1" applyFont="1" applyBorder="1" applyAlignment="1" applyProtection="1">
      <alignment horizontal="right"/>
      <protection/>
    </xf>
    <xf numFmtId="38" fontId="18" fillId="0" borderId="0" xfId="42" applyNumberFormat="1" applyFont="1" applyFill="1" applyBorder="1" applyAlignment="1" applyProtection="1">
      <alignment/>
      <protection/>
    </xf>
    <xf numFmtId="38" fontId="16" fillId="0" borderId="14" xfId="0" applyNumberFormat="1" applyFont="1" applyBorder="1" applyAlignment="1" applyProtection="1">
      <alignment/>
      <protection/>
    </xf>
    <xf numFmtId="38" fontId="18" fillId="0" borderId="0" xfId="42" applyNumberFormat="1" applyFont="1" applyFill="1" applyBorder="1" applyAlignment="1" applyProtection="1">
      <alignment horizontal="right"/>
      <protection/>
    </xf>
    <xf numFmtId="2" fontId="15" fillId="0" borderId="0" xfId="0" applyNumberFormat="1" applyFont="1" applyFill="1" applyBorder="1" applyAlignment="1">
      <alignment/>
    </xf>
    <xf numFmtId="38" fontId="14" fillId="0" borderId="0" xfId="42" applyNumberFormat="1" applyFont="1" applyFill="1" applyBorder="1" applyAlignment="1" applyProtection="1">
      <alignment horizontal="center" wrapText="1"/>
      <protection/>
    </xf>
    <xf numFmtId="0" fontId="16" fillId="0" borderId="0" xfId="0" applyFont="1" applyFill="1" applyBorder="1" applyAlignment="1">
      <alignment horizontal="center"/>
    </xf>
    <xf numFmtId="38" fontId="11" fillId="0" borderId="0" xfId="42" applyNumberFormat="1" applyFont="1" applyFill="1" applyBorder="1" applyAlignment="1" applyProtection="1">
      <alignment horizontal="center"/>
      <protection locked="0"/>
    </xf>
    <xf numFmtId="37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top"/>
    </xf>
    <xf numFmtId="37" fontId="16" fillId="0" borderId="0" xfId="42" applyNumberFormat="1" applyFont="1" applyFill="1" applyBorder="1" applyAlignment="1" applyProtection="1">
      <alignment/>
      <protection/>
    </xf>
    <xf numFmtId="37" fontId="16" fillId="0" borderId="0" xfId="42" applyNumberFormat="1" applyFont="1" applyFill="1" applyBorder="1" applyAlignment="1" applyProtection="1">
      <alignment horizontal="center"/>
      <protection/>
    </xf>
    <xf numFmtId="37" fontId="15" fillId="0" borderId="0" xfId="42" applyNumberFormat="1" applyFont="1" applyFill="1" applyBorder="1" applyAlignment="1" applyProtection="1">
      <alignment horizontal="center"/>
      <protection/>
    </xf>
    <xf numFmtId="37" fontId="15" fillId="0" borderId="0" xfId="42" applyNumberFormat="1" applyFont="1" applyFill="1" applyAlignment="1" applyProtection="1">
      <alignment horizontal="center"/>
      <protection/>
    </xf>
    <xf numFmtId="37" fontId="15" fillId="0" borderId="11" xfId="42" applyNumberFormat="1" applyFont="1" applyFill="1" applyBorder="1" applyAlignment="1" applyProtection="1">
      <alignment/>
      <protection/>
    </xf>
    <xf numFmtId="37" fontId="15" fillId="0" borderId="13" xfId="42" applyNumberFormat="1" applyFont="1" applyFill="1" applyBorder="1" applyAlignment="1" applyProtection="1">
      <alignment horizontal="center"/>
      <protection/>
    </xf>
    <xf numFmtId="37" fontId="4" fillId="0" borderId="0" xfId="42" applyNumberFormat="1" applyFont="1" applyFill="1" applyAlignment="1">
      <alignment/>
    </xf>
    <xf numFmtId="37" fontId="16" fillId="0" borderId="0" xfId="42" applyNumberFormat="1" applyFont="1" applyFill="1" applyBorder="1" applyAlignment="1">
      <alignment/>
    </xf>
    <xf numFmtId="37" fontId="16" fillId="0" borderId="0" xfId="42" applyNumberFormat="1" applyFont="1" applyBorder="1" applyAlignment="1">
      <alignment/>
    </xf>
    <xf numFmtId="37" fontId="15" fillId="0" borderId="0" xfId="42" applyNumberFormat="1" applyFont="1" applyBorder="1" applyAlignment="1">
      <alignment/>
    </xf>
    <xf numFmtId="37" fontId="15" fillId="0" borderId="14" xfId="42" applyNumberFormat="1" applyFont="1" applyBorder="1" applyAlignment="1">
      <alignment/>
    </xf>
    <xf numFmtId="37" fontId="16" fillId="0" borderId="0" xfId="42" applyNumberFormat="1" applyFont="1" applyAlignment="1">
      <alignment/>
    </xf>
    <xf numFmtId="37" fontId="16" fillId="0" borderId="14" xfId="0" applyNumberFormat="1" applyFont="1" applyBorder="1" applyAlignment="1" applyProtection="1">
      <alignment/>
      <protection/>
    </xf>
    <xf numFmtId="37" fontId="4" fillId="0" borderId="0" xfId="42" applyNumberFormat="1" applyFont="1" applyFill="1" applyBorder="1" applyAlignment="1">
      <alignment/>
    </xf>
    <xf numFmtId="37" fontId="1" fillId="0" borderId="0" xfId="42" applyNumberFormat="1" applyFont="1" applyFill="1" applyBorder="1" applyAlignment="1" applyProtection="1">
      <alignment/>
      <protection locked="0"/>
    </xf>
    <xf numFmtId="37" fontId="4" fillId="0" borderId="0" xfId="42" applyNumberFormat="1" applyFont="1" applyFill="1" applyBorder="1" applyAlignment="1" applyProtection="1">
      <alignment/>
      <protection locked="0"/>
    </xf>
    <xf numFmtId="37" fontId="4" fillId="0" borderId="0" xfId="42" applyNumberFormat="1" applyFont="1" applyAlignment="1">
      <alignment/>
    </xf>
    <xf numFmtId="37" fontId="15" fillId="0" borderId="0" xfId="42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19"/>
  <sheetViews>
    <sheetView zoomScalePageLayoutView="0" workbookViewId="0" topLeftCell="A1">
      <selection activeCell="A20" sqref="A20"/>
    </sheetView>
  </sheetViews>
  <sheetFormatPr defaultColWidth="9.140625" defaultRowHeight="12.75"/>
  <cols>
    <col min="1" max="1" width="20.8515625" style="28" customWidth="1"/>
    <col min="2" max="2" width="0.9921875" style="28" customWidth="1"/>
    <col min="3" max="16" width="13.140625" style="28" customWidth="1"/>
    <col min="17" max="16384" width="9.140625" style="28" customWidth="1"/>
  </cols>
  <sheetData>
    <row r="4" spans="3:16" ht="15">
      <c r="C4" s="29" t="s">
        <v>373</v>
      </c>
      <c r="D4" s="29" t="s">
        <v>373</v>
      </c>
      <c r="E4" s="29">
        <f aca="true" t="shared" si="0" ref="E4:K4">+F4+1</f>
        <v>2010</v>
      </c>
      <c r="F4" s="29">
        <f t="shared" si="0"/>
        <v>2009</v>
      </c>
      <c r="G4" s="29">
        <f t="shared" si="0"/>
        <v>2008</v>
      </c>
      <c r="H4" s="29">
        <f t="shared" si="0"/>
        <v>2007</v>
      </c>
      <c r="I4" s="29">
        <f t="shared" si="0"/>
        <v>2006</v>
      </c>
      <c r="J4" s="29">
        <f t="shared" si="0"/>
        <v>2005</v>
      </c>
      <c r="K4" s="29">
        <f t="shared" si="0"/>
        <v>2004</v>
      </c>
      <c r="L4" s="30" t="s">
        <v>232</v>
      </c>
      <c r="M4" s="29">
        <v>2002</v>
      </c>
      <c r="N4" s="29">
        <v>2001</v>
      </c>
      <c r="O4" s="29">
        <v>2000</v>
      </c>
      <c r="P4" s="29">
        <v>1999</v>
      </c>
    </row>
    <row r="5" spans="1:16" ht="25.5" customHeight="1">
      <c r="A5" s="28" t="s">
        <v>372</v>
      </c>
      <c r="B5" s="32"/>
      <c r="C5" s="36">
        <f>+D5/F5</f>
        <v>0.006329113924050633</v>
      </c>
      <c r="D5" s="31">
        <f>+E5-F5</f>
        <v>2</v>
      </c>
      <c r="E5" s="31">
        <v>318</v>
      </c>
      <c r="F5" s="31">
        <v>316</v>
      </c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ht="25.5" customHeight="1">
      <c r="A6" s="28" t="s">
        <v>19</v>
      </c>
      <c r="B6" s="32"/>
      <c r="C6" s="36">
        <f>+D6/F6</f>
        <v>-0.08265303985423779</v>
      </c>
      <c r="D6" s="37">
        <f>+E6-F6</f>
        <v>-19733</v>
      </c>
      <c r="E6" s="37">
        <v>219012</v>
      </c>
      <c r="F6" s="37">
        <v>238745</v>
      </c>
      <c r="G6" s="37">
        <v>243361</v>
      </c>
      <c r="H6" s="37">
        <v>291108</v>
      </c>
      <c r="I6" s="37">
        <v>243361</v>
      </c>
      <c r="J6" s="37">
        <v>216273</v>
      </c>
      <c r="K6" s="37">
        <v>179436</v>
      </c>
      <c r="L6" s="37">
        <v>131159</v>
      </c>
      <c r="M6" s="37">
        <v>108517</v>
      </c>
      <c r="N6" s="37">
        <v>123089</v>
      </c>
      <c r="O6" s="37">
        <v>97414</v>
      </c>
      <c r="P6" s="37">
        <v>74065</v>
      </c>
    </row>
    <row r="7" spans="1:16" ht="28.5">
      <c r="A7" s="33" t="s">
        <v>369</v>
      </c>
      <c r="B7" s="32"/>
      <c r="C7" s="36">
        <f aca="true" t="shared" si="1" ref="C7:C13">+D7/F7</f>
        <v>0.06380016701637765</v>
      </c>
      <c r="D7" s="40">
        <f aca="true" t="shared" si="2" ref="D7:D13">+E7-F7</f>
        <v>857818</v>
      </c>
      <c r="E7" s="40">
        <f>16018274-(428775+1286293)</f>
        <v>14303206</v>
      </c>
      <c r="F7" s="40">
        <f>15064079-1618691</f>
        <v>13445388</v>
      </c>
      <c r="G7" s="40">
        <f>13772997-1600904</f>
        <v>12172093</v>
      </c>
      <c r="H7" s="40">
        <f>14411965-1300049</f>
        <v>13111916</v>
      </c>
      <c r="I7" s="40">
        <f>13772997-1373951</f>
        <v>12399046</v>
      </c>
      <c r="J7" s="37">
        <v>11369605</v>
      </c>
      <c r="K7" s="37">
        <v>10566822</v>
      </c>
      <c r="L7" s="37">
        <v>10084747</v>
      </c>
      <c r="M7" s="37">
        <v>9588659</v>
      </c>
      <c r="N7" s="37">
        <v>8644216</v>
      </c>
      <c r="O7" s="37">
        <v>8210193</v>
      </c>
      <c r="P7" s="37">
        <v>7680441</v>
      </c>
    </row>
    <row r="8" spans="1:16" ht="14.25">
      <c r="A8" s="33" t="s">
        <v>375</v>
      </c>
      <c r="B8" s="32"/>
      <c r="C8" s="36">
        <f>+D8/F8</f>
        <v>0.05954008516758294</v>
      </c>
      <c r="D8" s="40">
        <f>+E8-F8</f>
        <v>96377</v>
      </c>
      <c r="E8" s="40">
        <f>428775+1286293</f>
        <v>1715068</v>
      </c>
      <c r="F8" s="40">
        <v>1618691</v>
      </c>
      <c r="G8" s="40">
        <v>1600904</v>
      </c>
      <c r="H8" s="40">
        <v>1300049</v>
      </c>
      <c r="I8" s="40">
        <v>1373951</v>
      </c>
      <c r="J8" s="37"/>
      <c r="K8" s="37"/>
      <c r="L8" s="37"/>
      <c r="M8" s="37"/>
      <c r="N8" s="37"/>
      <c r="O8" s="37"/>
      <c r="P8" s="37"/>
    </row>
    <row r="9" spans="1:16" ht="14.25">
      <c r="A9" s="28" t="s">
        <v>368</v>
      </c>
      <c r="B9" s="32"/>
      <c r="C9" s="36">
        <v>1</v>
      </c>
      <c r="D9" s="37">
        <f t="shared" si="2"/>
        <v>498958</v>
      </c>
      <c r="E9" s="37">
        <v>498958</v>
      </c>
      <c r="F9" s="37">
        <v>0</v>
      </c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ht="14.25">
      <c r="A10" s="28" t="s">
        <v>22</v>
      </c>
      <c r="B10" s="32"/>
      <c r="C10" s="36">
        <f t="shared" si="1"/>
        <v>0.0014211729395952448</v>
      </c>
      <c r="D10" s="37">
        <f t="shared" si="2"/>
        <v>4201</v>
      </c>
      <c r="E10" s="37">
        <v>2960210</v>
      </c>
      <c r="F10" s="37">
        <v>2956009</v>
      </c>
      <c r="G10" s="37">
        <v>2988485</v>
      </c>
      <c r="H10" s="37">
        <v>3022212</v>
      </c>
      <c r="I10" s="37">
        <v>2988485</v>
      </c>
      <c r="J10" s="37">
        <v>2756272</v>
      </c>
      <c r="K10" s="37">
        <v>2487282</v>
      </c>
      <c r="L10" s="37">
        <v>2357488</v>
      </c>
      <c r="M10" s="37">
        <v>2353119</v>
      </c>
      <c r="N10" s="37">
        <v>2333611</v>
      </c>
      <c r="O10" s="37">
        <v>2323880</v>
      </c>
      <c r="P10" s="37">
        <v>2332837</v>
      </c>
    </row>
    <row r="11" spans="1:16" ht="14.25">
      <c r="A11" s="28" t="s">
        <v>25</v>
      </c>
      <c r="B11" s="32"/>
      <c r="C11" s="36">
        <f t="shared" si="1"/>
        <v>0.011965298991094891</v>
      </c>
      <c r="D11" s="37">
        <f t="shared" si="2"/>
        <v>26236</v>
      </c>
      <c r="E11" s="37">
        <v>2218910</v>
      </c>
      <c r="F11" s="37">
        <v>2192674</v>
      </c>
      <c r="G11" s="37">
        <v>1607782</v>
      </c>
      <c r="H11" s="37">
        <v>1774889</v>
      </c>
      <c r="I11" s="37">
        <v>1607782</v>
      </c>
      <c r="J11" s="37">
        <v>1475720</v>
      </c>
      <c r="K11" s="37">
        <v>1367744</v>
      </c>
      <c r="L11" s="37">
        <v>1263924</v>
      </c>
      <c r="M11" s="37">
        <v>1323796</v>
      </c>
      <c r="N11" s="37">
        <v>1129298</v>
      </c>
      <c r="O11" s="37">
        <v>1052595</v>
      </c>
      <c r="P11" s="37">
        <v>1031270</v>
      </c>
    </row>
    <row r="12" spans="1:16" ht="14.25">
      <c r="A12" s="28" t="s">
        <v>29</v>
      </c>
      <c r="B12" s="32"/>
      <c r="C12" s="36">
        <f t="shared" si="1"/>
        <v>0.03687815149479752</v>
      </c>
      <c r="D12" s="37">
        <f t="shared" si="2"/>
        <v>609766</v>
      </c>
      <c r="E12" s="37">
        <v>17144380</v>
      </c>
      <c r="F12" s="37">
        <v>16534614</v>
      </c>
      <c r="G12" s="37">
        <v>15002317</v>
      </c>
      <c r="H12" s="37">
        <v>15377490</v>
      </c>
      <c r="I12" s="37">
        <v>15002317</v>
      </c>
      <c r="J12" s="37">
        <v>14542312</v>
      </c>
      <c r="K12" s="37">
        <v>13474194</v>
      </c>
      <c r="L12" s="37">
        <v>12866934</v>
      </c>
      <c r="M12" s="37">
        <v>12309152</v>
      </c>
      <c r="N12" s="37">
        <v>12002094</v>
      </c>
      <c r="O12" s="37">
        <v>11198846</v>
      </c>
      <c r="P12" s="37">
        <v>11070135</v>
      </c>
    </row>
    <row r="13" spans="1:16" ht="14.25">
      <c r="A13" s="28" t="s">
        <v>5</v>
      </c>
      <c r="B13" s="32"/>
      <c r="C13" s="36">
        <f t="shared" si="1"/>
        <v>-0.034661951332556146</v>
      </c>
      <c r="D13" s="37">
        <f t="shared" si="2"/>
        <v>-137158</v>
      </c>
      <c r="E13" s="37">
        <v>3819861</v>
      </c>
      <c r="F13" s="37">
        <v>3957019</v>
      </c>
      <c r="G13" s="37">
        <v>3047663</v>
      </c>
      <c r="H13" s="37">
        <v>3237854</v>
      </c>
      <c r="I13" s="37">
        <v>3047663</v>
      </c>
      <c r="J13" s="37">
        <v>2644455</v>
      </c>
      <c r="K13" s="37">
        <v>2550813</v>
      </c>
      <c r="L13" s="37">
        <v>2338947</v>
      </c>
      <c r="M13" s="37">
        <v>2129081</v>
      </c>
      <c r="N13" s="37">
        <v>2591120</v>
      </c>
      <c r="O13" s="37">
        <v>2786832</v>
      </c>
      <c r="P13" s="37">
        <v>2071752</v>
      </c>
    </row>
    <row r="14" spans="1:16" ht="14.25">
      <c r="A14" s="28" t="s">
        <v>374</v>
      </c>
      <c r="B14" s="32"/>
      <c r="C14" s="36">
        <f>+D14/F14</f>
        <v>0.03808859188914898</v>
      </c>
      <c r="D14" s="37">
        <f>+E14-F14</f>
        <v>96115</v>
      </c>
      <c r="E14" s="37">
        <v>2619574</v>
      </c>
      <c r="F14" s="37">
        <v>2523459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2:16" ht="14.25">
      <c r="B15" s="31"/>
      <c r="C15" s="36">
        <f>+D15/F15</f>
        <v>0.04676188261243996</v>
      </c>
      <c r="D15" s="37">
        <f>+E15-F15</f>
        <v>2032580</v>
      </c>
      <c r="E15" s="31">
        <f>SUM(E6:E14)</f>
        <v>45499179</v>
      </c>
      <c r="F15" s="31">
        <f>SUM(F6:F14)</f>
        <v>43466599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8" spans="1:6" ht="15">
      <c r="A18" s="41" t="s">
        <v>376</v>
      </c>
      <c r="D18" s="39"/>
      <c r="E18" s="38"/>
      <c r="F18" s="38"/>
    </row>
    <row r="19" ht="14.25">
      <c r="A19" s="28" t="s">
        <v>377</v>
      </c>
    </row>
  </sheetData>
  <sheetProtection/>
  <printOptions/>
  <pageMargins left="0.25" right="0.2" top="0.75" bottom="0.75" header="0.3" footer="0.3"/>
  <pageSetup horizontalDpi="600" verticalDpi="600" orientation="landscape" paperSize="5" scale="95" r:id="rId1"/>
  <headerFooter>
    <oddFooter>&amp;L&amp;A&amp;R&amp;Z&amp;F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B439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H14" sqref="H14"/>
    </sheetView>
  </sheetViews>
  <sheetFormatPr defaultColWidth="9.140625" defaultRowHeight="12.75"/>
  <cols>
    <col min="1" max="1" width="9.57421875" style="3" customWidth="1"/>
    <col min="2" max="2" width="29.00390625" style="1" customWidth="1"/>
    <col min="3" max="3" width="10.7109375" style="1" customWidth="1"/>
    <col min="4" max="5" width="10.7109375" style="2" customWidth="1"/>
    <col min="6" max="7" width="10.7109375" style="1" customWidth="1"/>
    <col min="8" max="8" width="9.28125" style="1" customWidth="1"/>
    <col min="9" max="9" width="9.140625" style="1" customWidth="1"/>
    <col min="10" max="10" width="14.57421875" style="1" bestFit="1" customWidth="1"/>
    <col min="11" max="11" width="14.00390625" style="2" bestFit="1" customWidth="1"/>
    <col min="12" max="12" width="10.7109375" style="213" customWidth="1"/>
    <col min="13" max="13" width="12.28125" style="2" bestFit="1" customWidth="1"/>
    <col min="14" max="14" width="10.28125" style="4" customWidth="1"/>
    <col min="15" max="15" width="10.8515625" style="2" customWidth="1"/>
    <col min="16" max="16" width="13.7109375" style="5" customWidth="1"/>
    <col min="17" max="17" width="9.8515625" style="1" customWidth="1"/>
    <col min="18" max="16384" width="9.140625" style="6" customWidth="1"/>
  </cols>
  <sheetData>
    <row r="1" spans="1:35" s="93" customFormat="1" ht="26.25" customHeight="1">
      <c r="A1" s="191" t="s">
        <v>431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51"/>
      <c r="R1" s="99"/>
      <c r="S1" s="192"/>
      <c r="T1" s="192"/>
      <c r="U1" s="125"/>
      <c r="V1" s="125"/>
      <c r="W1" s="125"/>
      <c r="X1" s="125"/>
      <c r="Y1" s="125"/>
      <c r="Z1" s="125"/>
      <c r="AA1" s="126"/>
      <c r="AB1" s="125"/>
      <c r="AC1" s="125"/>
      <c r="AD1" s="125"/>
      <c r="AE1" s="125"/>
      <c r="AF1" s="99"/>
      <c r="AG1" s="99"/>
      <c r="AH1" s="99"/>
      <c r="AI1" s="99"/>
    </row>
    <row r="2" spans="1:35" s="93" customFormat="1" ht="12.75" customHeight="1">
      <c r="A2" s="53"/>
      <c r="B2" s="53"/>
      <c r="C2" s="54"/>
      <c r="D2" s="53"/>
      <c r="E2" s="55"/>
      <c r="F2" s="56"/>
      <c r="G2" s="56"/>
      <c r="H2" s="56"/>
      <c r="K2" s="127"/>
      <c r="L2" s="197"/>
      <c r="M2" s="57"/>
      <c r="N2" s="55"/>
      <c r="O2" s="58"/>
      <c r="Q2" s="51"/>
      <c r="R2" s="99"/>
      <c r="S2" s="125"/>
      <c r="T2" s="125"/>
      <c r="U2" s="125"/>
      <c r="V2" s="125"/>
      <c r="W2" s="125"/>
      <c r="X2" s="125"/>
      <c r="Y2" s="125"/>
      <c r="Z2" s="125"/>
      <c r="AA2" s="126"/>
      <c r="AB2" s="125"/>
      <c r="AC2" s="125"/>
      <c r="AD2" s="125"/>
      <c r="AE2" s="125"/>
      <c r="AF2" s="99"/>
      <c r="AG2" s="99"/>
      <c r="AH2" s="99"/>
      <c r="AI2" s="99"/>
    </row>
    <row r="3" spans="1:35" s="93" customFormat="1" ht="12">
      <c r="A3" s="58"/>
      <c r="B3" s="56"/>
      <c r="C3" s="54"/>
      <c r="D3" s="57"/>
      <c r="E3" s="55"/>
      <c r="F3" s="56"/>
      <c r="G3" s="56"/>
      <c r="I3" s="56"/>
      <c r="J3" s="60" t="s">
        <v>217</v>
      </c>
      <c r="K3" s="61" t="s">
        <v>408</v>
      </c>
      <c r="L3" s="198"/>
      <c r="M3" s="55"/>
      <c r="N3" s="57"/>
      <c r="O3" s="55"/>
      <c r="P3" s="58"/>
      <c r="Q3" s="164">
        <v>2014</v>
      </c>
      <c r="R3" s="99"/>
      <c r="S3" s="125"/>
      <c r="T3" s="125"/>
      <c r="U3" s="125"/>
      <c r="V3" s="125"/>
      <c r="W3" s="125"/>
      <c r="X3" s="125"/>
      <c r="Y3" s="125"/>
      <c r="Z3" s="125"/>
      <c r="AA3" s="126"/>
      <c r="AB3" s="125"/>
      <c r="AC3" s="125"/>
      <c r="AD3" s="125"/>
      <c r="AE3" s="125"/>
      <c r="AF3" s="99"/>
      <c r="AG3" s="99"/>
      <c r="AH3" s="99"/>
      <c r="AI3" s="99"/>
    </row>
    <row r="4" spans="1:31" s="93" customFormat="1" ht="12">
      <c r="A4" s="63" t="s">
        <v>1</v>
      </c>
      <c r="B4" s="63"/>
      <c r="C4" s="128" t="s">
        <v>354</v>
      </c>
      <c r="D4" s="61" t="s">
        <v>355</v>
      </c>
      <c r="E4" s="61" t="s">
        <v>228</v>
      </c>
      <c r="F4" s="129" t="s">
        <v>2</v>
      </c>
      <c r="G4" s="65" t="s">
        <v>428</v>
      </c>
      <c r="H4" s="63" t="s">
        <v>362</v>
      </c>
      <c r="I4" s="129" t="s">
        <v>3</v>
      </c>
      <c r="J4" s="129" t="s">
        <v>4</v>
      </c>
      <c r="K4" s="61" t="s">
        <v>0</v>
      </c>
      <c r="L4" s="199" t="s">
        <v>6</v>
      </c>
      <c r="M4" s="103" t="s">
        <v>432</v>
      </c>
      <c r="O4" s="61"/>
      <c r="P4" s="124">
        <v>2014</v>
      </c>
      <c r="Q4" s="63" t="s">
        <v>8</v>
      </c>
      <c r="S4" s="13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</row>
    <row r="5" spans="1:34" s="52" customFormat="1" ht="12">
      <c r="A5" s="63" t="s">
        <v>9</v>
      </c>
      <c r="B5" s="63" t="s">
        <v>399</v>
      </c>
      <c r="C5" s="64" t="s">
        <v>411</v>
      </c>
      <c r="D5" s="66" t="s">
        <v>5</v>
      </c>
      <c r="E5" s="61" t="s">
        <v>7</v>
      </c>
      <c r="F5" s="65" t="s">
        <v>11</v>
      </c>
      <c r="G5" s="68" t="s">
        <v>13</v>
      </c>
      <c r="H5" s="63" t="s">
        <v>363</v>
      </c>
      <c r="I5" s="65" t="s">
        <v>12</v>
      </c>
      <c r="J5" s="65" t="s">
        <v>13</v>
      </c>
      <c r="K5" s="66" t="s">
        <v>404</v>
      </c>
      <c r="L5" s="200" t="s">
        <v>222</v>
      </c>
      <c r="M5" s="67" t="s">
        <v>14</v>
      </c>
      <c r="N5" s="167" t="s">
        <v>15</v>
      </c>
      <c r="O5" s="66" t="s">
        <v>16</v>
      </c>
      <c r="P5" s="68" t="s">
        <v>17</v>
      </c>
      <c r="Q5" s="69" t="s">
        <v>18</v>
      </c>
      <c r="S5" s="70"/>
      <c r="T5" s="71"/>
      <c r="U5" s="72"/>
      <c r="V5" s="72"/>
      <c r="W5" s="72"/>
      <c r="X5" s="72"/>
      <c r="Y5" s="72"/>
      <c r="Z5" s="73"/>
      <c r="AA5" s="73"/>
      <c r="AB5" s="73"/>
      <c r="AC5" s="73"/>
      <c r="AD5" s="73"/>
      <c r="AE5" s="73"/>
      <c r="AG5" s="73"/>
      <c r="AH5" s="73"/>
    </row>
    <row r="6" spans="1:34" s="52" customFormat="1" ht="12">
      <c r="A6" s="74" t="s">
        <v>20</v>
      </c>
      <c r="B6" s="75"/>
      <c r="C6" s="76"/>
      <c r="D6" s="77"/>
      <c r="E6" s="78" t="s">
        <v>10</v>
      </c>
      <c r="F6" s="79"/>
      <c r="G6" s="166"/>
      <c r="H6" s="74"/>
      <c r="I6" s="79"/>
      <c r="J6" s="80" t="s">
        <v>13</v>
      </c>
      <c r="K6" s="78" t="s">
        <v>405</v>
      </c>
      <c r="L6" s="201"/>
      <c r="M6" s="82"/>
      <c r="N6" s="61"/>
      <c r="O6" s="81"/>
      <c r="P6" s="65" t="s">
        <v>227</v>
      </c>
      <c r="Q6" s="83" t="s">
        <v>21</v>
      </c>
      <c r="S6" s="70"/>
      <c r="T6" s="84"/>
      <c r="U6" s="72"/>
      <c r="V6" s="72"/>
      <c r="W6" s="72"/>
      <c r="X6" s="72"/>
      <c r="Y6" s="72"/>
      <c r="Z6" s="73"/>
      <c r="AA6" s="73"/>
      <c r="AB6" s="73"/>
      <c r="AC6" s="73"/>
      <c r="AD6" s="73"/>
      <c r="AE6" s="73"/>
      <c r="AG6" s="73"/>
      <c r="AH6" s="73"/>
    </row>
    <row r="7" spans="1:34" s="52" customFormat="1" ht="12">
      <c r="A7" s="63" t="s">
        <v>23</v>
      </c>
      <c r="B7" s="63" t="s">
        <v>400</v>
      </c>
      <c r="C7" s="160" t="s">
        <v>387</v>
      </c>
      <c r="D7" s="66"/>
      <c r="E7" s="61" t="s">
        <v>218</v>
      </c>
      <c r="F7" s="65" t="s">
        <v>24</v>
      </c>
      <c r="G7" s="65" t="s">
        <v>13</v>
      </c>
      <c r="H7" s="63" t="s">
        <v>364</v>
      </c>
      <c r="I7" s="65" t="s">
        <v>219</v>
      </c>
      <c r="J7" s="65" t="s">
        <v>388</v>
      </c>
      <c r="K7" s="66" t="s">
        <v>406</v>
      </c>
      <c r="L7" s="200" t="s">
        <v>358</v>
      </c>
      <c r="M7" s="67" t="s">
        <v>389</v>
      </c>
      <c r="N7" s="66"/>
      <c r="O7" s="66"/>
      <c r="P7" s="65" t="s">
        <v>229</v>
      </c>
      <c r="Q7" s="63" t="s">
        <v>360</v>
      </c>
      <c r="S7" s="70"/>
      <c r="T7" s="84"/>
      <c r="U7" s="72"/>
      <c r="V7" s="72"/>
      <c r="W7" s="72"/>
      <c r="X7" s="72"/>
      <c r="Y7" s="72"/>
      <c r="Z7" s="73"/>
      <c r="AA7" s="73"/>
      <c r="AB7" s="73"/>
      <c r="AC7" s="73"/>
      <c r="AD7" s="73"/>
      <c r="AE7" s="73"/>
      <c r="AG7" s="73"/>
      <c r="AH7" s="73"/>
    </row>
    <row r="8" spans="1:34" s="52" customFormat="1" ht="12.75" thickBot="1">
      <c r="A8" s="85" t="s">
        <v>26</v>
      </c>
      <c r="B8" s="85" t="s">
        <v>401</v>
      </c>
      <c r="C8" s="86" t="s">
        <v>357</v>
      </c>
      <c r="D8" s="87" t="s">
        <v>356</v>
      </c>
      <c r="E8" s="87" t="s">
        <v>245</v>
      </c>
      <c r="F8" s="88" t="s">
        <v>27</v>
      </c>
      <c r="G8" s="88" t="s">
        <v>429</v>
      </c>
      <c r="H8" s="85" t="s">
        <v>365</v>
      </c>
      <c r="I8" s="88" t="s">
        <v>28</v>
      </c>
      <c r="J8" s="88" t="s">
        <v>390</v>
      </c>
      <c r="K8" s="87" t="s">
        <v>407</v>
      </c>
      <c r="L8" s="202" t="s">
        <v>359</v>
      </c>
      <c r="M8" s="89" t="s">
        <v>432</v>
      </c>
      <c r="N8" s="87" t="s">
        <v>220</v>
      </c>
      <c r="O8" s="87" t="s">
        <v>221</v>
      </c>
      <c r="P8" s="90">
        <v>2014</v>
      </c>
      <c r="Q8" s="165">
        <v>2014</v>
      </c>
      <c r="S8" s="70"/>
      <c r="T8" s="84"/>
      <c r="U8" s="72"/>
      <c r="V8" s="72"/>
      <c r="W8" s="72"/>
      <c r="X8" s="72"/>
      <c r="Y8" s="72"/>
      <c r="Z8" s="73"/>
      <c r="AA8" s="73"/>
      <c r="AB8" s="73"/>
      <c r="AC8" s="73"/>
      <c r="AD8" s="73"/>
      <c r="AE8" s="73"/>
      <c r="AG8" s="73"/>
      <c r="AH8" s="73"/>
    </row>
    <row r="9" spans="1:34" s="52" customFormat="1" ht="5.25" customHeight="1">
      <c r="A9" s="63"/>
      <c r="B9" s="63"/>
      <c r="C9" s="128"/>
      <c r="D9" s="61"/>
      <c r="E9" s="61"/>
      <c r="F9" s="129"/>
      <c r="G9" s="129"/>
      <c r="H9" s="63"/>
      <c r="I9" s="129"/>
      <c r="J9" s="129"/>
      <c r="K9" s="61"/>
      <c r="L9" s="199"/>
      <c r="M9" s="103"/>
      <c r="N9" s="61"/>
      <c r="O9" s="61"/>
      <c r="P9" s="124"/>
      <c r="Q9" s="62"/>
      <c r="S9" s="70"/>
      <c r="T9" s="84"/>
      <c r="U9" s="72"/>
      <c r="V9" s="72"/>
      <c r="W9" s="72"/>
      <c r="X9" s="72"/>
      <c r="Y9" s="72"/>
      <c r="Z9" s="73"/>
      <c r="AA9" s="73"/>
      <c r="AB9" s="73"/>
      <c r="AC9" s="73"/>
      <c r="AD9" s="73"/>
      <c r="AE9" s="73"/>
      <c r="AG9" s="73"/>
      <c r="AH9" s="73"/>
    </row>
    <row r="10" spans="1:35" s="93" customFormat="1" ht="12.75">
      <c r="A10" s="59" t="s">
        <v>386</v>
      </c>
      <c r="B10" s="53"/>
      <c r="C10" s="54"/>
      <c r="D10" s="53"/>
      <c r="E10" s="55"/>
      <c r="F10" s="56"/>
      <c r="G10" s="56"/>
      <c r="H10" s="56"/>
      <c r="K10" s="127"/>
      <c r="L10" s="197"/>
      <c r="M10" s="57"/>
      <c r="N10" s="55"/>
      <c r="O10" s="58"/>
      <c r="Q10" s="51"/>
      <c r="R10" s="99"/>
      <c r="S10" s="125"/>
      <c r="T10" s="125"/>
      <c r="U10" s="125"/>
      <c r="V10" s="125"/>
      <c r="W10" s="125"/>
      <c r="X10" s="125"/>
      <c r="Y10" s="125"/>
      <c r="Z10" s="125"/>
      <c r="AA10" s="126"/>
      <c r="AB10" s="125"/>
      <c r="AC10" s="125"/>
      <c r="AD10" s="125"/>
      <c r="AE10" s="125"/>
      <c r="AF10" s="99"/>
      <c r="AG10" s="99"/>
      <c r="AH10" s="99"/>
      <c r="AI10" s="99"/>
    </row>
    <row r="11" spans="1:17" s="93" customFormat="1" ht="18" customHeight="1">
      <c r="A11" s="92"/>
      <c r="B11" s="92" t="s">
        <v>30</v>
      </c>
      <c r="C11" s="110"/>
      <c r="D11" s="111"/>
      <c r="E11" s="111"/>
      <c r="F11" s="110"/>
      <c r="G11" s="110"/>
      <c r="H11" s="110"/>
      <c r="I11" s="110"/>
      <c r="J11" s="110"/>
      <c r="K11" s="111"/>
      <c r="L11" s="155"/>
      <c r="M11" s="111"/>
      <c r="N11" s="112"/>
      <c r="O11" s="111"/>
      <c r="P11" s="104"/>
      <c r="Q11" s="110"/>
    </row>
    <row r="12" spans="1:17" s="93" customFormat="1" ht="12" customHeight="1">
      <c r="A12" s="113">
        <v>632</v>
      </c>
      <c r="B12" s="109" t="s">
        <v>246</v>
      </c>
      <c r="C12" s="168">
        <v>5424</v>
      </c>
      <c r="D12" s="97">
        <v>1937</v>
      </c>
      <c r="E12" s="97">
        <v>1189</v>
      </c>
      <c r="F12" s="168">
        <v>32696</v>
      </c>
      <c r="G12" s="168">
        <v>6720</v>
      </c>
      <c r="H12" s="168">
        <v>188</v>
      </c>
      <c r="I12" s="168"/>
      <c r="J12" s="168"/>
      <c r="K12" s="97">
        <v>6296</v>
      </c>
      <c r="L12" s="214">
        <v>-38320</v>
      </c>
      <c r="M12" s="97">
        <v>16130</v>
      </c>
      <c r="N12" s="159"/>
      <c r="O12" s="97">
        <v>16130</v>
      </c>
      <c r="P12" s="97">
        <v>6130550</v>
      </c>
      <c r="Q12" s="169">
        <v>0.263108530229751</v>
      </c>
    </row>
    <row r="13" spans="1:17" s="93" customFormat="1" ht="12" customHeight="1">
      <c r="A13" s="113">
        <v>618</v>
      </c>
      <c r="B13" s="109" t="s">
        <v>223</v>
      </c>
      <c r="C13" s="168">
        <v>22783</v>
      </c>
      <c r="D13" s="97">
        <v>90525</v>
      </c>
      <c r="E13" s="97">
        <v>55590</v>
      </c>
      <c r="F13" s="168">
        <v>311304</v>
      </c>
      <c r="G13" s="168">
        <v>314098</v>
      </c>
      <c r="H13" s="168">
        <v>8804</v>
      </c>
      <c r="I13" s="168"/>
      <c r="J13" s="168">
        <v>8928</v>
      </c>
      <c r="K13" s="97">
        <v>271210</v>
      </c>
      <c r="L13" s="214">
        <v>-70995</v>
      </c>
      <c r="M13" s="97">
        <v>1012247</v>
      </c>
      <c r="N13" s="159">
        <v>41493</v>
      </c>
      <c r="O13" s="97">
        <v>970754</v>
      </c>
      <c r="P13" s="97">
        <v>286544600</v>
      </c>
      <c r="Q13" s="169">
        <v>0.3387793732633594</v>
      </c>
    </row>
    <row r="14" spans="1:17" s="93" customFormat="1" ht="12" customHeight="1">
      <c r="A14" s="113">
        <v>628</v>
      </c>
      <c r="B14" s="109" t="s">
        <v>247</v>
      </c>
      <c r="C14" s="168">
        <v>1080</v>
      </c>
      <c r="D14" s="97">
        <v>1645</v>
      </c>
      <c r="E14" s="97">
        <v>1624</v>
      </c>
      <c r="F14" s="168">
        <v>21595</v>
      </c>
      <c r="G14" s="168">
        <v>9177</v>
      </c>
      <c r="H14" s="168">
        <v>257</v>
      </c>
      <c r="I14" s="168">
        <v>5750</v>
      </c>
      <c r="J14" s="168">
        <v>10789</v>
      </c>
      <c r="K14" s="97">
        <v>8065</v>
      </c>
      <c r="L14" s="214">
        <v>-11646</v>
      </c>
      <c r="M14" s="97">
        <v>48336</v>
      </c>
      <c r="N14" s="159">
        <v>1942</v>
      </c>
      <c r="O14" s="97">
        <v>46394</v>
      </c>
      <c r="P14" s="97">
        <v>8372000</v>
      </c>
      <c r="Q14" s="169">
        <v>0.554156712852365</v>
      </c>
    </row>
    <row r="15" spans="1:17" s="93" customFormat="1" ht="12" customHeight="1">
      <c r="A15" s="113">
        <v>614</v>
      </c>
      <c r="B15" s="109" t="s">
        <v>344</v>
      </c>
      <c r="C15" s="168">
        <v>5333</v>
      </c>
      <c r="D15" s="97">
        <v>19778</v>
      </c>
      <c r="E15" s="97">
        <v>12145</v>
      </c>
      <c r="F15" s="168">
        <v>142624</v>
      </c>
      <c r="G15" s="168">
        <v>68623</v>
      </c>
      <c r="H15" s="168">
        <v>1923</v>
      </c>
      <c r="I15" s="168"/>
      <c r="J15" s="168">
        <v>9516</v>
      </c>
      <c r="K15" s="97">
        <v>59437</v>
      </c>
      <c r="L15" s="214">
        <v>-35626</v>
      </c>
      <c r="M15" s="97">
        <v>283753</v>
      </c>
      <c r="N15" s="159">
        <v>7184</v>
      </c>
      <c r="O15" s="97">
        <v>276569</v>
      </c>
      <c r="P15" s="97">
        <v>62603400</v>
      </c>
      <c r="Q15" s="169">
        <v>0.44177951996217457</v>
      </c>
    </row>
    <row r="16" spans="1:17" s="93" customFormat="1" ht="12" customHeight="1">
      <c r="A16" s="113">
        <v>617</v>
      </c>
      <c r="B16" s="109" t="s">
        <v>248</v>
      </c>
      <c r="C16" s="168">
        <v>2689</v>
      </c>
      <c r="D16" s="97">
        <v>7633</v>
      </c>
      <c r="E16" s="97">
        <v>4687</v>
      </c>
      <c r="F16" s="168">
        <v>36555</v>
      </c>
      <c r="G16" s="168">
        <v>26484</v>
      </c>
      <c r="H16" s="168">
        <v>742</v>
      </c>
      <c r="I16" s="168"/>
      <c r="J16" s="168">
        <v>13526</v>
      </c>
      <c r="K16" s="97">
        <v>22993</v>
      </c>
      <c r="L16" s="214">
        <v>-6748</v>
      </c>
      <c r="M16" s="97">
        <v>108561</v>
      </c>
      <c r="N16" s="159">
        <v>3545</v>
      </c>
      <c r="O16" s="97">
        <v>105016</v>
      </c>
      <c r="P16" s="97">
        <v>24161171</v>
      </c>
      <c r="Q16" s="169">
        <v>0.43464780742622117</v>
      </c>
    </row>
    <row r="17" spans="1:17" s="93" customFormat="1" ht="12" customHeight="1">
      <c r="A17" s="113">
        <v>615</v>
      </c>
      <c r="B17" s="109" t="s">
        <v>249</v>
      </c>
      <c r="C17" s="168">
        <v>5253</v>
      </c>
      <c r="D17" s="97">
        <v>21694</v>
      </c>
      <c r="E17" s="97">
        <v>13322</v>
      </c>
      <c r="F17" s="168">
        <v>74425</v>
      </c>
      <c r="G17" s="168">
        <v>75458</v>
      </c>
      <c r="H17" s="168">
        <v>2110</v>
      </c>
      <c r="I17" s="168"/>
      <c r="J17" s="168"/>
      <c r="K17" s="97">
        <v>65174</v>
      </c>
      <c r="L17" s="214">
        <v>-16721</v>
      </c>
      <c r="M17" s="97">
        <v>240715</v>
      </c>
      <c r="N17" s="159">
        <v>13152</v>
      </c>
      <c r="O17" s="97">
        <v>227563</v>
      </c>
      <c r="P17" s="97">
        <v>68670700</v>
      </c>
      <c r="Q17" s="169">
        <v>0.33138296245705956</v>
      </c>
    </row>
    <row r="18" spans="1:17" s="93" customFormat="1" ht="12" customHeight="1">
      <c r="A18" s="113">
        <v>616</v>
      </c>
      <c r="B18" s="109" t="s">
        <v>250</v>
      </c>
      <c r="C18" s="168">
        <v>3613</v>
      </c>
      <c r="D18" s="97">
        <v>9652</v>
      </c>
      <c r="E18" s="97">
        <v>5921</v>
      </c>
      <c r="F18" s="168">
        <v>37939</v>
      </c>
      <c r="G18" s="168">
        <v>33458</v>
      </c>
      <c r="H18" s="168">
        <v>938</v>
      </c>
      <c r="I18" s="168"/>
      <c r="J18" s="168">
        <v>17087</v>
      </c>
      <c r="K18" s="97">
        <v>29107</v>
      </c>
      <c r="L18" s="214">
        <v>-8242</v>
      </c>
      <c r="M18" s="97">
        <v>129473</v>
      </c>
      <c r="N18" s="159">
        <v>6062</v>
      </c>
      <c r="O18" s="97">
        <v>123411</v>
      </c>
      <c r="P18" s="97">
        <v>30522600</v>
      </c>
      <c r="Q18" s="169">
        <v>0.4043266301035953</v>
      </c>
    </row>
    <row r="19" spans="2:17" s="93" customFormat="1" ht="21" customHeight="1">
      <c r="B19" s="101" t="s">
        <v>31</v>
      </c>
      <c r="C19" s="102"/>
      <c r="D19" s="104"/>
      <c r="E19" s="104"/>
      <c r="F19" s="102"/>
      <c r="G19" s="102"/>
      <c r="H19" s="102"/>
      <c r="I19" s="102"/>
      <c r="J19" s="102"/>
      <c r="K19" s="104"/>
      <c r="L19" s="155"/>
      <c r="M19" s="104"/>
      <c r="N19" s="112"/>
      <c r="O19" s="111"/>
      <c r="P19" s="111"/>
      <c r="Q19" s="114"/>
    </row>
    <row r="20" spans="1:17" s="93" customFormat="1" ht="12" customHeight="1">
      <c r="A20" s="113">
        <v>207</v>
      </c>
      <c r="B20" s="109" t="s">
        <v>32</v>
      </c>
      <c r="C20" s="168">
        <v>4782</v>
      </c>
      <c r="D20" s="97">
        <v>11835</v>
      </c>
      <c r="E20" s="97">
        <v>9334</v>
      </c>
      <c r="F20" s="168">
        <v>163847</v>
      </c>
      <c r="G20" s="168">
        <v>76120</v>
      </c>
      <c r="H20" s="168">
        <v>1478</v>
      </c>
      <c r="I20" s="168"/>
      <c r="J20" s="168"/>
      <c r="K20" s="97">
        <v>71655</v>
      </c>
      <c r="L20" s="214">
        <v>-64640</v>
      </c>
      <c r="M20" s="97">
        <v>274411</v>
      </c>
      <c r="N20" s="159">
        <v>27527</v>
      </c>
      <c r="O20" s="97">
        <v>246884</v>
      </c>
      <c r="P20" s="97">
        <v>48111950</v>
      </c>
      <c r="Q20" s="169">
        <v>0.5131448631784827</v>
      </c>
    </row>
    <row r="21" spans="1:17" s="93" customFormat="1" ht="12" customHeight="1">
      <c r="A21" s="113">
        <v>219</v>
      </c>
      <c r="B21" s="109" t="s">
        <v>33</v>
      </c>
      <c r="C21" s="168">
        <v>512</v>
      </c>
      <c r="D21" s="97">
        <v>616</v>
      </c>
      <c r="E21" s="97">
        <v>486</v>
      </c>
      <c r="F21" s="168">
        <v>3754</v>
      </c>
      <c r="G21" s="168">
        <v>3960</v>
      </c>
      <c r="H21" s="168">
        <v>77</v>
      </c>
      <c r="I21" s="168">
        <v>3800</v>
      </c>
      <c r="J21" s="168">
        <v>5335</v>
      </c>
      <c r="K21" s="97">
        <v>3727</v>
      </c>
      <c r="L21" s="214">
        <v>-5154</v>
      </c>
      <c r="M21" s="97">
        <v>17113</v>
      </c>
      <c r="N21" s="159">
        <v>1757</v>
      </c>
      <c r="O21" s="97">
        <v>15356</v>
      </c>
      <c r="P21" s="97">
        <v>2502800</v>
      </c>
      <c r="Q21" s="169">
        <v>0.6135528208406584</v>
      </c>
    </row>
    <row r="22" spans="1:17" s="93" customFormat="1" ht="12" customHeight="1">
      <c r="A22" s="113">
        <v>208</v>
      </c>
      <c r="B22" s="109" t="s">
        <v>34</v>
      </c>
      <c r="C22" s="168">
        <v>5711</v>
      </c>
      <c r="D22" s="97">
        <v>13805</v>
      </c>
      <c r="E22" s="97">
        <v>10888</v>
      </c>
      <c r="F22" s="168">
        <v>45305</v>
      </c>
      <c r="G22" s="168">
        <v>88792</v>
      </c>
      <c r="H22" s="168">
        <v>1724</v>
      </c>
      <c r="I22" s="168"/>
      <c r="J22" s="168">
        <v>4000</v>
      </c>
      <c r="K22" s="97">
        <v>83584</v>
      </c>
      <c r="L22" s="214">
        <v>-668</v>
      </c>
      <c r="M22" s="97">
        <v>253141</v>
      </c>
      <c r="N22" s="159">
        <v>39388</v>
      </c>
      <c r="O22" s="97">
        <v>213753</v>
      </c>
      <c r="P22" s="97">
        <v>56121800</v>
      </c>
      <c r="Q22" s="169">
        <v>0.38087338609951926</v>
      </c>
    </row>
    <row r="23" spans="1:17" s="93" customFormat="1" ht="12" customHeight="1">
      <c r="A23" s="113">
        <v>221</v>
      </c>
      <c r="B23" s="109" t="s">
        <v>35</v>
      </c>
      <c r="C23" s="168">
        <v>326</v>
      </c>
      <c r="D23" s="97">
        <v>944</v>
      </c>
      <c r="E23" s="97">
        <v>744</v>
      </c>
      <c r="F23" s="168">
        <v>2998</v>
      </c>
      <c r="G23" s="168">
        <v>6070</v>
      </c>
      <c r="H23" s="168">
        <v>118</v>
      </c>
      <c r="I23" s="168">
        <v>4800</v>
      </c>
      <c r="J23" s="168">
        <v>1000</v>
      </c>
      <c r="K23" s="97">
        <v>5714</v>
      </c>
      <c r="L23" s="214">
        <v>-276</v>
      </c>
      <c r="M23" s="97">
        <v>22438</v>
      </c>
      <c r="N23" s="159">
        <v>3207</v>
      </c>
      <c r="O23" s="97">
        <v>19231</v>
      </c>
      <c r="P23" s="97">
        <v>3836700</v>
      </c>
      <c r="Q23" s="169">
        <v>0.5012380431099643</v>
      </c>
    </row>
    <row r="24" spans="1:17" s="93" customFormat="1" ht="12" customHeight="1">
      <c r="A24" s="113">
        <v>213.01</v>
      </c>
      <c r="B24" s="109" t="s">
        <v>332</v>
      </c>
      <c r="C24" s="168">
        <v>622</v>
      </c>
      <c r="D24" s="97">
        <v>933</v>
      </c>
      <c r="E24" s="97">
        <v>736</v>
      </c>
      <c r="F24" s="168">
        <v>3660</v>
      </c>
      <c r="G24" s="168">
        <v>6003</v>
      </c>
      <c r="H24" s="168">
        <v>117</v>
      </c>
      <c r="I24" s="168">
        <v>3000</v>
      </c>
      <c r="J24" s="168">
        <v>1292</v>
      </c>
      <c r="K24" s="97">
        <v>5650</v>
      </c>
      <c r="L24" s="214">
        <v>-221</v>
      </c>
      <c r="M24" s="97">
        <v>21792</v>
      </c>
      <c r="N24" s="159">
        <v>3218</v>
      </c>
      <c r="O24" s="97">
        <v>18574</v>
      </c>
      <c r="P24" s="97">
        <v>3793950</v>
      </c>
      <c r="Q24" s="169">
        <v>0.4895689189367282</v>
      </c>
    </row>
    <row r="25" spans="1:17" s="93" customFormat="1" ht="12" customHeight="1">
      <c r="A25" s="113">
        <v>213.02</v>
      </c>
      <c r="B25" s="109" t="s">
        <v>224</v>
      </c>
      <c r="C25" s="168">
        <v>3699</v>
      </c>
      <c r="D25" s="97">
        <v>7827</v>
      </c>
      <c r="E25" s="97">
        <v>6173</v>
      </c>
      <c r="F25" s="168">
        <v>87975</v>
      </c>
      <c r="G25" s="168">
        <v>50342</v>
      </c>
      <c r="H25" s="168">
        <v>978</v>
      </c>
      <c r="I25" s="168"/>
      <c r="J25" s="168">
        <v>10831</v>
      </c>
      <c r="K25" s="97">
        <v>47390</v>
      </c>
      <c r="L25" s="214">
        <v>-65028</v>
      </c>
      <c r="M25" s="97">
        <v>150187</v>
      </c>
      <c r="N25" s="159">
        <v>18282</v>
      </c>
      <c r="O25" s="97">
        <v>131905</v>
      </c>
      <c r="P25" s="97">
        <v>31819550</v>
      </c>
      <c r="Q25" s="169">
        <v>0.41454074617648584</v>
      </c>
    </row>
    <row r="26" spans="1:17" s="93" customFormat="1" ht="12" customHeight="1">
      <c r="A26" s="113">
        <v>223</v>
      </c>
      <c r="B26" s="109" t="s">
        <v>36</v>
      </c>
      <c r="C26" s="168">
        <v>135</v>
      </c>
      <c r="D26" s="97">
        <v>390</v>
      </c>
      <c r="E26" s="97">
        <v>308</v>
      </c>
      <c r="F26" s="168">
        <v>2361</v>
      </c>
      <c r="G26" s="168">
        <v>2512</v>
      </c>
      <c r="H26" s="168">
        <v>49</v>
      </c>
      <c r="I26" s="168">
        <v>2300</v>
      </c>
      <c r="J26" s="168"/>
      <c r="K26" s="97">
        <v>2365</v>
      </c>
      <c r="L26" s="214">
        <v>-275</v>
      </c>
      <c r="M26" s="97">
        <v>10145</v>
      </c>
      <c r="N26" s="159">
        <v>1534</v>
      </c>
      <c r="O26" s="97">
        <v>8611</v>
      </c>
      <c r="P26" s="97">
        <v>1587450</v>
      </c>
      <c r="Q26" s="169">
        <v>0.5424422816466661</v>
      </c>
    </row>
    <row r="27" spans="1:17" s="93" customFormat="1" ht="12" customHeight="1">
      <c r="A27" s="113">
        <v>209</v>
      </c>
      <c r="B27" s="109" t="s">
        <v>37</v>
      </c>
      <c r="C27" s="168">
        <v>8134</v>
      </c>
      <c r="D27" s="97">
        <v>23004</v>
      </c>
      <c r="E27" s="97">
        <v>18142</v>
      </c>
      <c r="F27" s="168">
        <v>213152</v>
      </c>
      <c r="G27" s="168">
        <v>147958</v>
      </c>
      <c r="H27" s="168">
        <v>2873</v>
      </c>
      <c r="I27" s="168"/>
      <c r="J27" s="168"/>
      <c r="K27" s="97">
        <v>139279</v>
      </c>
      <c r="L27" s="214">
        <v>-42246</v>
      </c>
      <c r="M27" s="97">
        <v>510296</v>
      </c>
      <c r="N27" s="159">
        <v>57865</v>
      </c>
      <c r="O27" s="97">
        <v>452431</v>
      </c>
      <c r="P27" s="97">
        <v>93517800</v>
      </c>
      <c r="Q27" s="169">
        <v>0.48379132101054556</v>
      </c>
    </row>
    <row r="28" spans="1:17" s="93" customFormat="1" ht="12" customHeight="1">
      <c r="A28" s="113">
        <v>230</v>
      </c>
      <c r="B28" s="109" t="s">
        <v>38</v>
      </c>
      <c r="C28" s="168">
        <v>2347</v>
      </c>
      <c r="D28" s="97">
        <v>3325</v>
      </c>
      <c r="E28" s="97">
        <v>2622</v>
      </c>
      <c r="F28" s="168">
        <v>99820</v>
      </c>
      <c r="G28" s="168">
        <v>21385</v>
      </c>
      <c r="H28" s="168">
        <v>415</v>
      </c>
      <c r="I28" s="168">
        <v>5000</v>
      </c>
      <c r="J28" s="168">
        <v>3300</v>
      </c>
      <c r="K28" s="97">
        <v>20131</v>
      </c>
      <c r="L28" s="214">
        <v>-90382</v>
      </c>
      <c r="M28" s="97">
        <v>67963</v>
      </c>
      <c r="N28" s="159">
        <v>8438</v>
      </c>
      <c r="O28" s="97">
        <v>59525</v>
      </c>
      <c r="P28" s="97">
        <v>13516250</v>
      </c>
      <c r="Q28" s="169">
        <v>0.4403958198464811</v>
      </c>
    </row>
    <row r="29" spans="1:17" s="93" customFormat="1" ht="12" customHeight="1">
      <c r="A29" s="113">
        <v>210</v>
      </c>
      <c r="B29" s="109" t="s">
        <v>39</v>
      </c>
      <c r="C29" s="168">
        <v>6236</v>
      </c>
      <c r="D29" s="97">
        <v>17499</v>
      </c>
      <c r="E29" s="97">
        <v>13801</v>
      </c>
      <c r="F29" s="168">
        <v>56623</v>
      </c>
      <c r="G29" s="168">
        <v>112553</v>
      </c>
      <c r="H29" s="168">
        <v>2186</v>
      </c>
      <c r="I29" s="168"/>
      <c r="J29" s="168">
        <v>24899</v>
      </c>
      <c r="K29" s="97">
        <v>105951</v>
      </c>
      <c r="L29" s="214">
        <v>-1150</v>
      </c>
      <c r="M29" s="97">
        <v>338598</v>
      </c>
      <c r="N29" s="159">
        <v>42089</v>
      </c>
      <c r="O29" s="97">
        <v>296509</v>
      </c>
      <c r="P29" s="97">
        <v>71139900</v>
      </c>
      <c r="Q29" s="169">
        <v>0.4167970435718914</v>
      </c>
    </row>
    <row r="30" spans="1:17" s="93" customFormat="1" ht="12" customHeight="1">
      <c r="A30" s="113">
        <v>211</v>
      </c>
      <c r="B30" s="109" t="s">
        <v>40</v>
      </c>
      <c r="C30" s="168">
        <v>4578</v>
      </c>
      <c r="D30" s="97">
        <v>11825</v>
      </c>
      <c r="E30" s="97">
        <v>9326</v>
      </c>
      <c r="F30" s="168">
        <v>23826</v>
      </c>
      <c r="G30" s="168">
        <v>76058</v>
      </c>
      <c r="H30" s="168">
        <v>1477</v>
      </c>
      <c r="I30" s="168"/>
      <c r="J30" s="168"/>
      <c r="K30" s="97">
        <v>71596</v>
      </c>
      <c r="L30" s="214">
        <v>-913</v>
      </c>
      <c r="M30" s="97">
        <v>197773</v>
      </c>
      <c r="N30" s="159">
        <v>31668</v>
      </c>
      <c r="O30" s="97">
        <v>166105</v>
      </c>
      <c r="P30" s="97">
        <v>48072850</v>
      </c>
      <c r="Q30" s="169">
        <v>0.3455276731044654</v>
      </c>
    </row>
    <row r="31" spans="1:17" s="93" customFormat="1" ht="12" customHeight="1">
      <c r="A31" s="113">
        <v>212</v>
      </c>
      <c r="B31" s="109" t="s">
        <v>41</v>
      </c>
      <c r="C31" s="168">
        <v>4604</v>
      </c>
      <c r="D31" s="97">
        <v>9908</v>
      </c>
      <c r="E31" s="97">
        <v>7814</v>
      </c>
      <c r="F31" s="168">
        <v>35901</v>
      </c>
      <c r="G31" s="168">
        <v>63724</v>
      </c>
      <c r="H31" s="168">
        <v>1238</v>
      </c>
      <c r="I31" s="168"/>
      <c r="J31" s="168">
        <v>22152</v>
      </c>
      <c r="K31" s="97">
        <v>59986</v>
      </c>
      <c r="L31" s="214">
        <v>-2141</v>
      </c>
      <c r="M31" s="97">
        <v>203186</v>
      </c>
      <c r="N31" s="159">
        <v>21059</v>
      </c>
      <c r="O31" s="97">
        <v>182127</v>
      </c>
      <c r="P31" s="97">
        <v>40277150</v>
      </c>
      <c r="Q31" s="169">
        <v>0.4521844271503818</v>
      </c>
    </row>
    <row r="32" spans="1:17" s="93" customFormat="1" ht="12" customHeight="1">
      <c r="A32" s="113">
        <v>214</v>
      </c>
      <c r="B32" s="109" t="s">
        <v>42</v>
      </c>
      <c r="C32" s="168">
        <v>3207</v>
      </c>
      <c r="D32" s="97">
        <v>7126</v>
      </c>
      <c r="E32" s="97">
        <v>5620</v>
      </c>
      <c r="F32" s="168">
        <v>17689</v>
      </c>
      <c r="G32" s="168">
        <v>45836</v>
      </c>
      <c r="H32" s="168">
        <v>890</v>
      </c>
      <c r="I32" s="168"/>
      <c r="J32" s="168">
        <v>1000</v>
      </c>
      <c r="K32" s="97">
        <v>43148</v>
      </c>
      <c r="L32" s="214">
        <v>-631</v>
      </c>
      <c r="M32" s="97">
        <v>123885</v>
      </c>
      <c r="N32" s="159">
        <v>16852</v>
      </c>
      <c r="O32" s="97">
        <v>107033</v>
      </c>
      <c r="P32" s="97">
        <v>28971100</v>
      </c>
      <c r="Q32" s="169">
        <v>0.3694474838718585</v>
      </c>
    </row>
    <row r="33" spans="1:17" s="93" customFormat="1" ht="12" customHeight="1">
      <c r="A33" s="113">
        <v>222</v>
      </c>
      <c r="B33" s="109" t="s">
        <v>43</v>
      </c>
      <c r="C33" s="168">
        <v>1259</v>
      </c>
      <c r="D33" s="97"/>
      <c r="E33" s="97">
        <v>3237</v>
      </c>
      <c r="F33" s="168">
        <v>12852</v>
      </c>
      <c r="G33" s="168">
        <v>26396</v>
      </c>
      <c r="H33" s="168">
        <v>513</v>
      </c>
      <c r="I33" s="168">
        <v>4800</v>
      </c>
      <c r="J33" s="168"/>
      <c r="K33" s="97">
        <v>24847</v>
      </c>
      <c r="L33" s="214">
        <v>-1160</v>
      </c>
      <c r="M33" s="97">
        <v>72744</v>
      </c>
      <c r="N33" s="159">
        <v>9570</v>
      </c>
      <c r="O33" s="97">
        <v>63174</v>
      </c>
      <c r="P33" s="97">
        <v>16683550</v>
      </c>
      <c r="Q33" s="169">
        <v>0.37866041699758146</v>
      </c>
    </row>
    <row r="34" spans="1:17" s="93" customFormat="1" ht="12" customHeight="1">
      <c r="A34" s="113">
        <v>231</v>
      </c>
      <c r="B34" s="109" t="s">
        <v>45</v>
      </c>
      <c r="C34" s="168">
        <v>3140</v>
      </c>
      <c r="D34" s="97">
        <v>6061</v>
      </c>
      <c r="E34" s="97">
        <v>4780</v>
      </c>
      <c r="F34" s="168">
        <v>20086</v>
      </c>
      <c r="G34" s="168">
        <v>38985</v>
      </c>
      <c r="H34" s="168">
        <v>757</v>
      </c>
      <c r="I34" s="168"/>
      <c r="J34" s="168">
        <v>12928</v>
      </c>
      <c r="K34" s="97">
        <v>36699</v>
      </c>
      <c r="L34" s="214">
        <v>-1120</v>
      </c>
      <c r="M34" s="97">
        <v>122316</v>
      </c>
      <c r="N34" s="159">
        <v>13067</v>
      </c>
      <c r="O34" s="97">
        <v>109249</v>
      </c>
      <c r="P34" s="97">
        <v>24640750</v>
      </c>
      <c r="Q34" s="169">
        <v>0.44336718646956774</v>
      </c>
    </row>
    <row r="35" spans="1:17" s="93" customFormat="1" ht="12" customHeight="1">
      <c r="A35" s="113">
        <v>220</v>
      </c>
      <c r="B35" s="109" t="s">
        <v>44</v>
      </c>
      <c r="C35" s="168">
        <v>397</v>
      </c>
      <c r="D35" s="97">
        <v>859</v>
      </c>
      <c r="E35" s="97">
        <v>677</v>
      </c>
      <c r="F35" s="168">
        <v>5536</v>
      </c>
      <c r="G35" s="168">
        <v>5523</v>
      </c>
      <c r="H35" s="168">
        <v>107</v>
      </c>
      <c r="I35" s="168">
        <v>5700</v>
      </c>
      <c r="J35" s="168">
        <v>7600</v>
      </c>
      <c r="K35" s="97">
        <v>5199</v>
      </c>
      <c r="L35" s="214">
        <v>-6376</v>
      </c>
      <c r="M35" s="97">
        <v>25222</v>
      </c>
      <c r="N35" s="159">
        <v>3107</v>
      </c>
      <c r="O35" s="97">
        <v>22115</v>
      </c>
      <c r="P35" s="97">
        <v>3490900</v>
      </c>
      <c r="Q35" s="169">
        <v>0.6335042539173279</v>
      </c>
    </row>
    <row r="36" spans="1:17" s="93" customFormat="1" ht="12" customHeight="1">
      <c r="A36" s="113">
        <v>215</v>
      </c>
      <c r="B36" s="104" t="s">
        <v>333</v>
      </c>
      <c r="C36" s="168">
        <v>10739</v>
      </c>
      <c r="D36" s="97">
        <v>29325</v>
      </c>
      <c r="E36" s="97">
        <v>23128</v>
      </c>
      <c r="F36" s="168">
        <v>94444</v>
      </c>
      <c r="G36" s="168">
        <v>188616</v>
      </c>
      <c r="H36" s="168">
        <v>3663</v>
      </c>
      <c r="I36" s="168"/>
      <c r="J36" s="168">
        <v>41726</v>
      </c>
      <c r="K36" s="97">
        <v>177552</v>
      </c>
      <c r="L36" s="214">
        <v>-4571</v>
      </c>
      <c r="M36" s="97">
        <v>564622</v>
      </c>
      <c r="N36" s="159">
        <v>81278</v>
      </c>
      <c r="O36" s="97">
        <v>483344</v>
      </c>
      <c r="P36" s="97">
        <v>119215950</v>
      </c>
      <c r="Q36" s="169">
        <v>0.4054356820542889</v>
      </c>
    </row>
    <row r="37" spans="1:17" s="93" customFormat="1" ht="12" customHeight="1">
      <c r="A37" s="113">
        <v>215.01</v>
      </c>
      <c r="B37" s="104" t="s">
        <v>334</v>
      </c>
      <c r="C37" s="168">
        <v>8207</v>
      </c>
      <c r="D37" s="97">
        <v>22275</v>
      </c>
      <c r="E37" s="97">
        <v>17567</v>
      </c>
      <c r="F37" s="168">
        <v>91506</v>
      </c>
      <c r="G37" s="168">
        <v>143269</v>
      </c>
      <c r="H37" s="168">
        <v>2782</v>
      </c>
      <c r="I37" s="168"/>
      <c r="J37" s="168">
        <v>4000</v>
      </c>
      <c r="K37" s="97">
        <v>134865</v>
      </c>
      <c r="L37" s="214">
        <v>-4111</v>
      </c>
      <c r="M37" s="97">
        <v>420360</v>
      </c>
      <c r="N37" s="159">
        <v>20076</v>
      </c>
      <c r="O37" s="97">
        <v>400284</v>
      </c>
      <c r="P37" s="97">
        <v>90553850</v>
      </c>
      <c r="Q37" s="169">
        <v>0.4420397365766337</v>
      </c>
    </row>
    <row r="38" spans="1:17" s="93" customFormat="1" ht="12" customHeight="1">
      <c r="A38" s="113">
        <v>216</v>
      </c>
      <c r="B38" s="109" t="s">
        <v>46</v>
      </c>
      <c r="C38" s="168">
        <v>6763</v>
      </c>
      <c r="D38" s="97">
        <v>19030</v>
      </c>
      <c r="E38" s="97">
        <v>15008</v>
      </c>
      <c r="F38" s="168">
        <v>67728</v>
      </c>
      <c r="G38" s="168">
        <v>122396</v>
      </c>
      <c r="H38" s="168">
        <v>2377</v>
      </c>
      <c r="I38" s="168"/>
      <c r="J38" s="168"/>
      <c r="K38" s="97">
        <v>115216</v>
      </c>
      <c r="L38" s="214">
        <v>-1507</v>
      </c>
      <c r="M38" s="97">
        <v>347011</v>
      </c>
      <c r="N38" s="159">
        <v>47975</v>
      </c>
      <c r="O38" s="97">
        <v>299036</v>
      </c>
      <c r="P38" s="97">
        <v>77361050</v>
      </c>
      <c r="Q38" s="169">
        <v>0.3865459426933838</v>
      </c>
    </row>
    <row r="39" spans="1:17" s="93" customFormat="1" ht="12" customHeight="1">
      <c r="A39" s="113">
        <v>217</v>
      </c>
      <c r="B39" s="109" t="s">
        <v>47</v>
      </c>
      <c r="C39" s="168">
        <v>3421</v>
      </c>
      <c r="D39" s="97">
        <v>9919</v>
      </c>
      <c r="E39" s="97">
        <v>7823</v>
      </c>
      <c r="F39" s="168">
        <v>58774</v>
      </c>
      <c r="G39" s="168">
        <v>63796</v>
      </c>
      <c r="H39" s="168">
        <v>1239</v>
      </c>
      <c r="I39" s="168"/>
      <c r="J39" s="168"/>
      <c r="K39" s="97">
        <v>54017</v>
      </c>
      <c r="L39" s="214">
        <v>-1387</v>
      </c>
      <c r="M39" s="97">
        <v>197602</v>
      </c>
      <c r="N39" s="159">
        <v>23333</v>
      </c>
      <c r="O39" s="97">
        <v>174269</v>
      </c>
      <c r="P39" s="97">
        <v>40322400</v>
      </c>
      <c r="Q39" s="169">
        <v>0.4321890562069718</v>
      </c>
    </row>
    <row r="40" spans="1:17" s="93" customFormat="1" ht="12" customHeight="1">
      <c r="A40" s="113">
        <v>218</v>
      </c>
      <c r="B40" s="109" t="s">
        <v>48</v>
      </c>
      <c r="C40" s="168">
        <v>13075</v>
      </c>
      <c r="D40" s="97">
        <v>34432</v>
      </c>
      <c r="E40" s="97">
        <v>27155</v>
      </c>
      <c r="F40" s="168">
        <v>129161</v>
      </c>
      <c r="G40" s="168">
        <v>221460</v>
      </c>
      <c r="H40" s="168">
        <v>4301</v>
      </c>
      <c r="I40" s="168"/>
      <c r="J40" s="168">
        <v>48991</v>
      </c>
      <c r="K40" s="97">
        <v>208469</v>
      </c>
      <c r="L40" s="214">
        <v>-3227</v>
      </c>
      <c r="M40" s="97">
        <v>683817</v>
      </c>
      <c r="N40" s="159">
        <v>73349</v>
      </c>
      <c r="O40" s="97">
        <v>610468</v>
      </c>
      <c r="P40" s="97">
        <v>139975050</v>
      </c>
      <c r="Q40" s="169">
        <v>0.4361262953647811</v>
      </c>
    </row>
    <row r="41" spans="1:17" s="93" customFormat="1" ht="21" customHeight="1">
      <c r="A41" s="190"/>
      <c r="B41" s="101" t="s">
        <v>216</v>
      </c>
      <c r="C41" s="102"/>
      <c r="D41" s="104"/>
      <c r="E41" s="104"/>
      <c r="F41" s="102"/>
      <c r="G41" s="102"/>
      <c r="H41" s="102"/>
      <c r="I41" s="102"/>
      <c r="J41" s="102"/>
      <c r="K41" s="104"/>
      <c r="L41" s="155"/>
      <c r="M41" s="104"/>
      <c r="N41" s="112"/>
      <c r="O41" s="111"/>
      <c r="P41" s="97"/>
      <c r="Q41" s="114"/>
    </row>
    <row r="42" spans="1:17" s="93" customFormat="1" ht="12" customHeight="1">
      <c r="A42" s="113">
        <v>527</v>
      </c>
      <c r="B42" s="109" t="s">
        <v>49</v>
      </c>
      <c r="C42" s="168">
        <v>5100</v>
      </c>
      <c r="D42" s="97">
        <v>15523</v>
      </c>
      <c r="E42" s="97">
        <v>9954</v>
      </c>
      <c r="F42" s="168">
        <v>26556</v>
      </c>
      <c r="G42" s="168">
        <v>72110</v>
      </c>
      <c r="H42" s="168">
        <v>1576</v>
      </c>
      <c r="I42" s="168"/>
      <c r="J42" s="168">
        <v>12100</v>
      </c>
      <c r="K42" s="97">
        <v>52904</v>
      </c>
      <c r="L42" s="214">
        <v>-3329</v>
      </c>
      <c r="M42" s="97">
        <v>192494</v>
      </c>
      <c r="N42" s="159">
        <v>10700</v>
      </c>
      <c r="O42" s="97">
        <v>181794</v>
      </c>
      <c r="P42" s="97">
        <v>51308100</v>
      </c>
      <c r="Q42" s="169">
        <v>0.3543183240073205</v>
      </c>
    </row>
    <row r="43" spans="1:17" s="93" customFormat="1" ht="12" customHeight="1">
      <c r="A43" s="113">
        <v>524</v>
      </c>
      <c r="B43" s="109" t="s">
        <v>50</v>
      </c>
      <c r="C43" s="168">
        <v>1756</v>
      </c>
      <c r="D43" s="97">
        <v>4313</v>
      </c>
      <c r="E43" s="97">
        <v>2765</v>
      </c>
      <c r="F43" s="168">
        <v>20912</v>
      </c>
      <c r="G43" s="168">
        <v>20034</v>
      </c>
      <c r="H43" s="168">
        <v>438</v>
      </c>
      <c r="I43" s="168">
        <v>8000</v>
      </c>
      <c r="J43" s="168">
        <v>2000</v>
      </c>
      <c r="K43" s="97">
        <v>14698</v>
      </c>
      <c r="L43" s="214">
        <v>-2077</v>
      </c>
      <c r="M43" s="97">
        <v>72839</v>
      </c>
      <c r="N43" s="159">
        <v>5132</v>
      </c>
      <c r="O43" s="97">
        <v>67707</v>
      </c>
      <c r="P43" s="97">
        <v>14254631</v>
      </c>
      <c r="Q43" s="169">
        <v>0.4749824811319213</v>
      </c>
    </row>
    <row r="44" spans="1:17" s="93" customFormat="1" ht="12" customHeight="1">
      <c r="A44" s="113">
        <v>515.01</v>
      </c>
      <c r="B44" s="109" t="s">
        <v>196</v>
      </c>
      <c r="C44" s="168">
        <v>1727</v>
      </c>
      <c r="D44" s="97">
        <v>5702</v>
      </c>
      <c r="E44" s="97">
        <v>3656</v>
      </c>
      <c r="F44" s="168">
        <v>24766</v>
      </c>
      <c r="G44" s="168">
        <v>26483</v>
      </c>
      <c r="H44" s="168">
        <v>579</v>
      </c>
      <c r="I44" s="168"/>
      <c r="J44" s="168"/>
      <c r="K44" s="97">
        <v>19432</v>
      </c>
      <c r="L44" s="214">
        <v>-6536</v>
      </c>
      <c r="M44" s="97">
        <v>75809</v>
      </c>
      <c r="N44" s="159">
        <v>4632</v>
      </c>
      <c r="O44" s="97">
        <v>71177</v>
      </c>
      <c r="P44" s="97">
        <v>18845900</v>
      </c>
      <c r="Q44" s="169">
        <v>0.37767896465544226</v>
      </c>
    </row>
    <row r="45" spans="1:17" s="93" customFormat="1" ht="12" customHeight="1">
      <c r="A45" s="113">
        <v>513</v>
      </c>
      <c r="B45" s="109" t="s">
        <v>243</v>
      </c>
      <c r="C45" s="168">
        <v>6188</v>
      </c>
      <c r="D45" s="97">
        <v>18787</v>
      </c>
      <c r="E45" s="97">
        <v>12047</v>
      </c>
      <c r="F45" s="168">
        <v>31951</v>
      </c>
      <c r="G45" s="168">
        <v>87274</v>
      </c>
      <c r="H45" s="168">
        <v>1908</v>
      </c>
      <c r="I45" s="168"/>
      <c r="J45" s="168"/>
      <c r="K45" s="97">
        <v>64029</v>
      </c>
      <c r="L45" s="214">
        <v>-2857</v>
      </c>
      <c r="M45" s="97">
        <v>219327</v>
      </c>
      <c r="N45" s="159">
        <v>15105</v>
      </c>
      <c r="O45" s="97">
        <v>204222</v>
      </c>
      <c r="P45" s="97">
        <v>62098150</v>
      </c>
      <c r="Q45" s="169">
        <v>0.3288697006271523</v>
      </c>
    </row>
    <row r="46" spans="1:17" s="93" customFormat="1" ht="12" customHeight="1">
      <c r="A46" s="113">
        <v>507</v>
      </c>
      <c r="B46" s="109" t="s">
        <v>251</v>
      </c>
      <c r="C46" s="168">
        <v>1615</v>
      </c>
      <c r="D46" s="97">
        <v>1959</v>
      </c>
      <c r="E46" s="97">
        <v>1315</v>
      </c>
      <c r="F46" s="168">
        <v>24472</v>
      </c>
      <c r="G46" s="168">
        <v>6100</v>
      </c>
      <c r="H46" s="168">
        <v>208</v>
      </c>
      <c r="I46" s="168"/>
      <c r="J46" s="168">
        <v>2712</v>
      </c>
      <c r="K46" s="97">
        <v>5612</v>
      </c>
      <c r="L46" s="214"/>
      <c r="M46" s="97">
        <v>43993</v>
      </c>
      <c r="N46" s="159">
        <v>489</v>
      </c>
      <c r="O46" s="97">
        <v>43504</v>
      </c>
      <c r="P46" s="97">
        <v>6780300</v>
      </c>
      <c r="Q46" s="169">
        <v>0.6416235269825818</v>
      </c>
    </row>
    <row r="47" spans="1:17" s="93" customFormat="1" ht="12" customHeight="1">
      <c r="A47" s="113">
        <v>529</v>
      </c>
      <c r="B47" s="109" t="s">
        <v>169</v>
      </c>
      <c r="C47" s="168">
        <v>6198</v>
      </c>
      <c r="D47" s="97">
        <v>19153</v>
      </c>
      <c r="E47" s="97">
        <v>12281</v>
      </c>
      <c r="F47" s="168">
        <v>71349</v>
      </c>
      <c r="G47" s="168">
        <v>88972</v>
      </c>
      <c r="H47" s="168">
        <v>1945</v>
      </c>
      <c r="I47" s="168"/>
      <c r="J47" s="168"/>
      <c r="K47" s="97">
        <v>65275</v>
      </c>
      <c r="L47" s="214">
        <v>-750</v>
      </c>
      <c r="M47" s="97">
        <v>264423</v>
      </c>
      <c r="N47" s="159">
        <v>20227</v>
      </c>
      <c r="O47" s="97">
        <v>244196</v>
      </c>
      <c r="P47" s="97">
        <v>63306250</v>
      </c>
      <c r="Q47" s="169">
        <v>0.38573758515154505</v>
      </c>
    </row>
    <row r="48" spans="1:17" s="93" customFormat="1" ht="12" customHeight="1">
      <c r="A48" s="113">
        <v>509</v>
      </c>
      <c r="B48" s="109" t="s">
        <v>52</v>
      </c>
      <c r="C48" s="168">
        <v>4616</v>
      </c>
      <c r="D48" s="97">
        <v>13556</v>
      </c>
      <c r="E48" s="97">
        <v>8693</v>
      </c>
      <c r="F48" s="168">
        <v>39974</v>
      </c>
      <c r="G48" s="168">
        <v>62973</v>
      </c>
      <c r="H48" s="168">
        <v>1377</v>
      </c>
      <c r="I48" s="168"/>
      <c r="J48" s="168"/>
      <c r="K48" s="97">
        <v>46201</v>
      </c>
      <c r="L48" s="214">
        <v>-48</v>
      </c>
      <c r="M48" s="97">
        <v>177342</v>
      </c>
      <c r="N48" s="159">
        <v>12288</v>
      </c>
      <c r="O48" s="97">
        <v>165054</v>
      </c>
      <c r="P48" s="97">
        <v>44807500</v>
      </c>
      <c r="Q48" s="169">
        <v>0.36836243932377394</v>
      </c>
    </row>
    <row r="49" spans="1:17" s="93" customFormat="1" ht="12" customHeight="1">
      <c r="A49" s="113">
        <v>510</v>
      </c>
      <c r="B49" s="109" t="s">
        <v>53</v>
      </c>
      <c r="C49" s="168">
        <v>4094</v>
      </c>
      <c r="D49" s="97">
        <v>13522</v>
      </c>
      <c r="E49" s="97">
        <v>8671</v>
      </c>
      <c r="F49" s="168">
        <v>48747</v>
      </c>
      <c r="G49" s="168">
        <v>62815</v>
      </c>
      <c r="H49" s="168">
        <v>1373</v>
      </c>
      <c r="I49" s="168"/>
      <c r="J49" s="168"/>
      <c r="K49" s="97">
        <v>46085</v>
      </c>
      <c r="L49" s="214">
        <v>-3531</v>
      </c>
      <c r="M49" s="97">
        <v>181776</v>
      </c>
      <c r="N49" s="159">
        <v>10308</v>
      </c>
      <c r="O49" s="97">
        <v>171468</v>
      </c>
      <c r="P49" s="97">
        <v>44694850</v>
      </c>
      <c r="Q49" s="169">
        <v>0.38364151574510263</v>
      </c>
    </row>
    <row r="50" spans="1:17" s="93" customFormat="1" ht="12" customHeight="1">
      <c r="A50" s="113">
        <v>525</v>
      </c>
      <c r="B50" s="109" t="s">
        <v>54</v>
      </c>
      <c r="C50" s="168">
        <v>6220</v>
      </c>
      <c r="D50" s="97">
        <v>18894</v>
      </c>
      <c r="E50" s="97">
        <v>12116</v>
      </c>
      <c r="F50" s="168">
        <v>96570</v>
      </c>
      <c r="G50" s="168">
        <v>87771</v>
      </c>
      <c r="H50" s="168">
        <v>1919</v>
      </c>
      <c r="I50" s="168"/>
      <c r="J50" s="168">
        <v>2500</v>
      </c>
      <c r="K50" s="97">
        <v>64394</v>
      </c>
      <c r="L50" s="214">
        <v>-9933</v>
      </c>
      <c r="M50" s="97">
        <v>280451</v>
      </c>
      <c r="N50" s="159">
        <v>22433</v>
      </c>
      <c r="O50" s="97">
        <v>258018</v>
      </c>
      <c r="P50" s="97">
        <v>62451498</v>
      </c>
      <c r="Q50" s="169">
        <v>0.4131494171685042</v>
      </c>
    </row>
    <row r="51" spans="1:17" s="93" customFormat="1" ht="12" customHeight="1">
      <c r="A51" s="113">
        <v>511</v>
      </c>
      <c r="B51" s="109" t="s">
        <v>55</v>
      </c>
      <c r="C51" s="168">
        <v>7979</v>
      </c>
      <c r="D51" s="97">
        <v>23054</v>
      </c>
      <c r="E51" s="97">
        <v>14783</v>
      </c>
      <c r="F51" s="168">
        <v>54973</v>
      </c>
      <c r="G51" s="168">
        <v>107096</v>
      </c>
      <c r="H51" s="168">
        <v>2341</v>
      </c>
      <c r="I51" s="168"/>
      <c r="J51" s="168"/>
      <c r="K51" s="97">
        <v>78572</v>
      </c>
      <c r="L51" s="214">
        <v>-1952</v>
      </c>
      <c r="M51" s="97">
        <v>286846</v>
      </c>
      <c r="N51" s="159">
        <v>18768</v>
      </c>
      <c r="O51" s="97">
        <v>268078</v>
      </c>
      <c r="P51" s="97">
        <v>76202200</v>
      </c>
      <c r="Q51" s="169">
        <v>0.35179824204550525</v>
      </c>
    </row>
    <row r="52" spans="1:17" s="93" customFormat="1" ht="12" customHeight="1">
      <c r="A52" s="113">
        <v>512</v>
      </c>
      <c r="B52" s="109" t="s">
        <v>56</v>
      </c>
      <c r="C52" s="168">
        <v>13469</v>
      </c>
      <c r="D52" s="97">
        <v>41682</v>
      </c>
      <c r="E52" s="97">
        <v>26728</v>
      </c>
      <c r="F52" s="168">
        <v>147959</v>
      </c>
      <c r="G52" s="168">
        <v>193631</v>
      </c>
      <c r="H52" s="168">
        <v>4233</v>
      </c>
      <c r="I52" s="168"/>
      <c r="J52" s="168">
        <v>1000</v>
      </c>
      <c r="K52" s="97">
        <v>142059</v>
      </c>
      <c r="L52" s="214">
        <v>-11061</v>
      </c>
      <c r="M52" s="97">
        <v>559700</v>
      </c>
      <c r="N52" s="159">
        <v>39182</v>
      </c>
      <c r="O52" s="97">
        <v>520518</v>
      </c>
      <c r="P52" s="97">
        <v>137774350</v>
      </c>
      <c r="Q52" s="169">
        <v>0.37780472199651094</v>
      </c>
    </row>
    <row r="53" spans="1:17" s="93" customFormat="1" ht="12" customHeight="1">
      <c r="A53" s="113">
        <v>514</v>
      </c>
      <c r="B53" s="109" t="s">
        <v>193</v>
      </c>
      <c r="C53" s="168">
        <v>1591</v>
      </c>
      <c r="D53" s="97">
        <v>5255</v>
      </c>
      <c r="E53" s="97">
        <v>3370</v>
      </c>
      <c r="F53" s="168">
        <v>18932</v>
      </c>
      <c r="G53" s="168">
        <v>24413</v>
      </c>
      <c r="H53" s="168">
        <v>534</v>
      </c>
      <c r="I53" s="168"/>
      <c r="J53" s="168"/>
      <c r="K53" s="97">
        <v>17911</v>
      </c>
      <c r="L53" s="214">
        <v>-983</v>
      </c>
      <c r="M53" s="97">
        <v>71023</v>
      </c>
      <c r="N53" s="159">
        <v>5624</v>
      </c>
      <c r="O53" s="97">
        <v>65399</v>
      </c>
      <c r="P53" s="97">
        <v>17370350</v>
      </c>
      <c r="Q53" s="169">
        <v>0.37649788288664304</v>
      </c>
    </row>
    <row r="54" spans="1:17" s="93" customFormat="1" ht="12" customHeight="1">
      <c r="A54" s="113">
        <v>519</v>
      </c>
      <c r="B54" s="109" t="s">
        <v>194</v>
      </c>
      <c r="C54" s="168">
        <v>9661</v>
      </c>
      <c r="D54" s="97">
        <v>30098</v>
      </c>
      <c r="E54" s="97">
        <v>19300</v>
      </c>
      <c r="F54" s="168">
        <v>141685</v>
      </c>
      <c r="G54" s="168">
        <v>139818</v>
      </c>
      <c r="H54" s="168">
        <v>3057</v>
      </c>
      <c r="I54" s="168"/>
      <c r="J54" s="168">
        <v>7600</v>
      </c>
      <c r="K54" s="97">
        <v>102578</v>
      </c>
      <c r="L54" s="214">
        <v>-40948</v>
      </c>
      <c r="M54" s="97">
        <v>412849</v>
      </c>
      <c r="N54" s="159">
        <v>30468</v>
      </c>
      <c r="O54" s="97">
        <v>382381</v>
      </c>
      <c r="P54" s="97">
        <v>99484500</v>
      </c>
      <c r="Q54" s="169">
        <v>0.3843623881107107</v>
      </c>
    </row>
    <row r="55" spans="1:17" s="93" customFormat="1" ht="12" customHeight="1">
      <c r="A55" s="113">
        <v>515</v>
      </c>
      <c r="B55" s="109" t="s">
        <v>195</v>
      </c>
      <c r="C55" s="168">
        <v>8715</v>
      </c>
      <c r="D55" s="97">
        <v>28787</v>
      </c>
      <c r="E55" s="97">
        <v>18459</v>
      </c>
      <c r="F55" s="168">
        <v>77087</v>
      </c>
      <c r="G55" s="168">
        <v>133729</v>
      </c>
      <c r="H55" s="168">
        <v>2923</v>
      </c>
      <c r="I55" s="168"/>
      <c r="J55" s="168"/>
      <c r="K55" s="97">
        <v>98110</v>
      </c>
      <c r="L55" s="214">
        <v>-4074</v>
      </c>
      <c r="M55" s="97">
        <v>363736</v>
      </c>
      <c r="N55" s="159">
        <v>23387</v>
      </c>
      <c r="O55" s="97">
        <v>340349</v>
      </c>
      <c r="P55" s="97">
        <v>95149900</v>
      </c>
      <c r="Q55" s="169">
        <v>0.3576976959513357</v>
      </c>
    </row>
    <row r="56" spans="1:17" s="93" customFormat="1" ht="12" customHeight="1">
      <c r="A56" s="113">
        <v>520</v>
      </c>
      <c r="B56" s="109" t="s">
        <v>197</v>
      </c>
      <c r="C56" s="168">
        <v>4681</v>
      </c>
      <c r="D56" s="97">
        <v>14141</v>
      </c>
      <c r="E56" s="97">
        <v>9068</v>
      </c>
      <c r="F56" s="168">
        <v>103183</v>
      </c>
      <c r="G56" s="168">
        <v>65692</v>
      </c>
      <c r="H56" s="168">
        <v>1436</v>
      </c>
      <c r="I56" s="168"/>
      <c r="J56" s="168"/>
      <c r="K56" s="97">
        <v>48196</v>
      </c>
      <c r="L56" s="214">
        <v>-10105</v>
      </c>
      <c r="M56" s="97">
        <v>236292</v>
      </c>
      <c r="N56" s="159">
        <v>14199</v>
      </c>
      <c r="O56" s="97">
        <v>222093</v>
      </c>
      <c r="P56" s="97">
        <v>46741800</v>
      </c>
      <c r="Q56" s="169">
        <v>0.4751485822112113</v>
      </c>
    </row>
    <row r="57" spans="1:17" s="93" customFormat="1" ht="12" customHeight="1">
      <c r="A57" s="113">
        <v>516</v>
      </c>
      <c r="B57" s="109" t="s">
        <v>198</v>
      </c>
      <c r="C57" s="168">
        <v>8189</v>
      </c>
      <c r="D57" s="97">
        <v>25565</v>
      </c>
      <c r="E57" s="97">
        <v>16393</v>
      </c>
      <c r="F57" s="168">
        <v>63572</v>
      </c>
      <c r="G57" s="168">
        <v>118761</v>
      </c>
      <c r="H57" s="168">
        <v>2596</v>
      </c>
      <c r="I57" s="168"/>
      <c r="J57" s="168"/>
      <c r="K57" s="97">
        <v>87130</v>
      </c>
      <c r="L57" s="214">
        <v>-12123</v>
      </c>
      <c r="M57" s="97">
        <v>310083</v>
      </c>
      <c r="N57" s="159">
        <v>19023</v>
      </c>
      <c r="O57" s="97">
        <v>291060</v>
      </c>
      <c r="P57" s="97">
        <v>84501950</v>
      </c>
      <c r="Q57" s="169">
        <v>0.344441755486116</v>
      </c>
    </row>
    <row r="58" spans="1:17" s="93" customFormat="1" ht="12" customHeight="1">
      <c r="A58" s="113">
        <v>518</v>
      </c>
      <c r="B58" s="109" t="s">
        <v>199</v>
      </c>
      <c r="C58" s="168">
        <v>646</v>
      </c>
      <c r="D58" s="97">
        <v>2137</v>
      </c>
      <c r="E58" s="97">
        <v>1370</v>
      </c>
      <c r="F58" s="168">
        <v>8338</v>
      </c>
      <c r="G58" s="168">
        <v>9927</v>
      </c>
      <c r="H58" s="168">
        <v>217</v>
      </c>
      <c r="I58" s="168"/>
      <c r="J58" s="168"/>
      <c r="K58" s="97">
        <v>7283</v>
      </c>
      <c r="L58" s="214">
        <v>-558</v>
      </c>
      <c r="M58" s="97">
        <v>29360</v>
      </c>
      <c r="N58" s="159">
        <v>4059</v>
      </c>
      <c r="O58" s="97">
        <v>25301</v>
      </c>
      <c r="P58" s="97">
        <v>7063300</v>
      </c>
      <c r="Q58" s="169">
        <v>0.3582036725043535</v>
      </c>
    </row>
    <row r="59" spans="1:17" s="93" customFormat="1" ht="12" customHeight="1">
      <c r="A59" s="113">
        <v>517</v>
      </c>
      <c r="B59" s="109" t="s">
        <v>57</v>
      </c>
      <c r="C59" s="168">
        <v>5527</v>
      </c>
      <c r="D59" s="97">
        <v>15616</v>
      </c>
      <c r="E59" s="97">
        <v>10014</v>
      </c>
      <c r="F59" s="168">
        <v>68943</v>
      </c>
      <c r="G59" s="168">
        <v>72542</v>
      </c>
      <c r="H59" s="168">
        <v>1586</v>
      </c>
      <c r="I59" s="168"/>
      <c r="J59" s="168">
        <v>21100</v>
      </c>
      <c r="K59" s="97">
        <v>53221</v>
      </c>
      <c r="L59" s="214">
        <v>-21644</v>
      </c>
      <c r="M59" s="97">
        <v>226905</v>
      </c>
      <c r="N59" s="159">
        <v>14834</v>
      </c>
      <c r="O59" s="97">
        <v>212071</v>
      </c>
      <c r="P59" s="97">
        <v>51616150</v>
      </c>
      <c r="Q59" s="169">
        <v>0.41086171673013194</v>
      </c>
    </row>
    <row r="60" spans="1:17" s="93" customFormat="1" ht="12" customHeight="1">
      <c r="A60" s="113">
        <v>528</v>
      </c>
      <c r="B60" s="109" t="s">
        <v>58</v>
      </c>
      <c r="C60" s="168">
        <v>6232</v>
      </c>
      <c r="D60" s="97">
        <v>19100</v>
      </c>
      <c r="E60" s="97">
        <v>12248</v>
      </c>
      <c r="F60" s="168">
        <v>52776</v>
      </c>
      <c r="G60" s="168">
        <v>88729</v>
      </c>
      <c r="H60" s="168">
        <v>1940</v>
      </c>
      <c r="I60" s="168"/>
      <c r="J60" s="168"/>
      <c r="K60" s="97">
        <v>65097</v>
      </c>
      <c r="L60" s="214">
        <v>-1762</v>
      </c>
      <c r="M60" s="97">
        <v>244360</v>
      </c>
      <c r="N60" s="159">
        <v>19770</v>
      </c>
      <c r="O60" s="97">
        <v>224590</v>
      </c>
      <c r="P60" s="97">
        <v>63133350</v>
      </c>
      <c r="Q60" s="169">
        <v>0.35573908243424435</v>
      </c>
    </row>
    <row r="61" spans="1:17" s="93" customFormat="1" ht="12" customHeight="1">
      <c r="A61" s="113">
        <v>521</v>
      </c>
      <c r="B61" s="109" t="s">
        <v>168</v>
      </c>
      <c r="C61" s="168">
        <v>808</v>
      </c>
      <c r="D61" s="97">
        <v>2668</v>
      </c>
      <c r="E61" s="97">
        <v>1711</v>
      </c>
      <c r="F61" s="168">
        <v>13432</v>
      </c>
      <c r="G61" s="168">
        <v>12393</v>
      </c>
      <c r="H61" s="168">
        <v>271</v>
      </c>
      <c r="I61" s="168"/>
      <c r="J61" s="168"/>
      <c r="K61" s="97">
        <v>9092</v>
      </c>
      <c r="L61" s="214">
        <v>-2110</v>
      </c>
      <c r="M61" s="97">
        <v>38265</v>
      </c>
      <c r="N61" s="159">
        <v>2890</v>
      </c>
      <c r="O61" s="97">
        <v>35375</v>
      </c>
      <c r="P61" s="97">
        <v>8817700</v>
      </c>
      <c r="Q61" s="169">
        <v>0.4011817140524173</v>
      </c>
    </row>
    <row r="62" spans="1:17" s="93" customFormat="1" ht="21" customHeight="1">
      <c r="A62" s="190"/>
      <c r="B62" s="101" t="s">
        <v>59</v>
      </c>
      <c r="C62" s="102"/>
      <c r="D62" s="104"/>
      <c r="E62" s="104"/>
      <c r="F62" s="102"/>
      <c r="G62" s="102"/>
      <c r="H62" s="102"/>
      <c r="I62" s="102"/>
      <c r="J62" s="102"/>
      <c r="K62" s="104"/>
      <c r="L62" s="155"/>
      <c r="M62" s="104"/>
      <c r="N62" s="112"/>
      <c r="O62" s="111"/>
      <c r="P62" s="111"/>
      <c r="Q62" s="114"/>
    </row>
    <row r="63" spans="1:17" s="93" customFormat="1" ht="12" customHeight="1">
      <c r="A63" s="113">
        <v>823</v>
      </c>
      <c r="B63" s="109" t="s">
        <v>192</v>
      </c>
      <c r="C63" s="168">
        <v>5149</v>
      </c>
      <c r="D63" s="97">
        <v>21917</v>
      </c>
      <c r="E63" s="97">
        <v>9741</v>
      </c>
      <c r="F63" s="168">
        <v>131192</v>
      </c>
      <c r="G63" s="168">
        <v>74396</v>
      </c>
      <c r="H63" s="168">
        <v>1543</v>
      </c>
      <c r="I63" s="168">
        <v>42800</v>
      </c>
      <c r="J63" s="168"/>
      <c r="K63" s="97">
        <v>54531</v>
      </c>
      <c r="L63" s="214">
        <v>-14969</v>
      </c>
      <c r="M63" s="97">
        <v>326300</v>
      </c>
      <c r="N63" s="159">
        <v>33228</v>
      </c>
      <c r="O63" s="97">
        <v>293072</v>
      </c>
      <c r="P63" s="97">
        <v>50212150</v>
      </c>
      <c r="Q63" s="169">
        <v>0.5836674988025806</v>
      </c>
    </row>
    <row r="64" spans="1:17" s="93" customFormat="1" ht="12" customHeight="1">
      <c r="A64" s="113">
        <v>828</v>
      </c>
      <c r="B64" s="109" t="s">
        <v>234</v>
      </c>
      <c r="C64" s="168">
        <v>2090</v>
      </c>
      <c r="D64" s="97">
        <v>5557</v>
      </c>
      <c r="E64" s="97">
        <v>2386</v>
      </c>
      <c r="F64" s="168">
        <v>21038</v>
      </c>
      <c r="G64" s="168">
        <v>25378</v>
      </c>
      <c r="H64" s="168">
        <v>378</v>
      </c>
      <c r="I64" s="168">
        <v>18394</v>
      </c>
      <c r="J64" s="168">
        <v>7500</v>
      </c>
      <c r="K64" s="97">
        <v>20662</v>
      </c>
      <c r="L64" s="214">
        <v>-6337</v>
      </c>
      <c r="M64" s="97">
        <v>97046</v>
      </c>
      <c r="N64" s="159">
        <v>15678</v>
      </c>
      <c r="O64" s="97">
        <v>81368</v>
      </c>
      <c r="P64" s="97">
        <v>12299600</v>
      </c>
      <c r="Q64" s="169">
        <v>0.6615499691046863</v>
      </c>
    </row>
    <row r="65" spans="1:17" s="93" customFormat="1" ht="12" customHeight="1">
      <c r="A65" s="113">
        <v>850</v>
      </c>
      <c r="B65" s="104" t="s">
        <v>238</v>
      </c>
      <c r="C65" s="168">
        <v>1711</v>
      </c>
      <c r="D65" s="97">
        <v>2295</v>
      </c>
      <c r="E65" s="97">
        <v>986</v>
      </c>
      <c r="F65" s="168">
        <v>4702</v>
      </c>
      <c r="G65" s="168">
        <v>10483</v>
      </c>
      <c r="H65" s="168">
        <v>156</v>
      </c>
      <c r="I65" s="168">
        <v>5652</v>
      </c>
      <c r="J65" s="168"/>
      <c r="K65" s="97">
        <v>8535</v>
      </c>
      <c r="L65" s="214">
        <v>-2077</v>
      </c>
      <c r="M65" s="97">
        <v>32443</v>
      </c>
      <c r="N65" s="159">
        <v>7031</v>
      </c>
      <c r="O65" s="97">
        <v>25412</v>
      </c>
      <c r="P65" s="97">
        <v>5080450</v>
      </c>
      <c r="Q65" s="169">
        <v>0.5001919121337677</v>
      </c>
    </row>
    <row r="66" spans="1:17" s="93" customFormat="1" ht="12" customHeight="1">
      <c r="A66" s="113">
        <v>824</v>
      </c>
      <c r="B66" s="109" t="s">
        <v>60</v>
      </c>
      <c r="C66" s="168">
        <v>6114</v>
      </c>
      <c r="D66" s="97">
        <v>26568</v>
      </c>
      <c r="E66" s="97">
        <v>11808</v>
      </c>
      <c r="F66" s="168">
        <v>230405</v>
      </c>
      <c r="G66" s="168">
        <v>90182</v>
      </c>
      <c r="H66" s="168">
        <v>1870</v>
      </c>
      <c r="I66" s="168">
        <v>45600</v>
      </c>
      <c r="J66" s="168">
        <v>14681</v>
      </c>
      <c r="K66" s="97">
        <v>66101</v>
      </c>
      <c r="L66" s="214">
        <v>-187712</v>
      </c>
      <c r="M66" s="97">
        <v>305617</v>
      </c>
      <c r="N66" s="159">
        <v>28321</v>
      </c>
      <c r="O66" s="97">
        <v>277296</v>
      </c>
      <c r="P66" s="97">
        <v>60866550</v>
      </c>
      <c r="Q66" s="169">
        <v>0.45558028178038673</v>
      </c>
    </row>
    <row r="67" spans="1:17" s="93" customFormat="1" ht="12" customHeight="1">
      <c r="A67" s="113">
        <v>824.01</v>
      </c>
      <c r="B67" s="109" t="s">
        <v>61</v>
      </c>
      <c r="C67" s="168">
        <v>7756</v>
      </c>
      <c r="D67" s="97">
        <v>35928</v>
      </c>
      <c r="E67" s="97">
        <v>15968</v>
      </c>
      <c r="F67" s="168">
        <v>87791</v>
      </c>
      <c r="G67" s="168">
        <v>121954</v>
      </c>
      <c r="H67" s="168">
        <v>2529</v>
      </c>
      <c r="I67" s="168">
        <v>57100</v>
      </c>
      <c r="J67" s="168">
        <v>19853</v>
      </c>
      <c r="K67" s="97">
        <v>89390</v>
      </c>
      <c r="L67" s="214">
        <v>-23283</v>
      </c>
      <c r="M67" s="97">
        <v>414986</v>
      </c>
      <c r="N67" s="159">
        <v>49955</v>
      </c>
      <c r="O67" s="97">
        <v>365031</v>
      </c>
      <c r="P67" s="97">
        <v>82311100</v>
      </c>
      <c r="Q67" s="169">
        <v>0.44347724668969307</v>
      </c>
    </row>
    <row r="68" spans="1:17" s="93" customFormat="1" ht="12" customHeight="1">
      <c r="A68" s="115">
        <v>844</v>
      </c>
      <c r="B68" s="109" t="s">
        <v>186</v>
      </c>
      <c r="C68" s="168">
        <v>2313</v>
      </c>
      <c r="D68" s="97">
        <v>3909</v>
      </c>
      <c r="E68" s="97">
        <v>1679</v>
      </c>
      <c r="F68" s="168">
        <v>4803</v>
      </c>
      <c r="G68" s="168">
        <v>17854</v>
      </c>
      <c r="H68" s="168">
        <v>266</v>
      </c>
      <c r="I68" s="168">
        <v>5167</v>
      </c>
      <c r="J68" s="168">
        <v>2000</v>
      </c>
      <c r="K68" s="97">
        <v>13479</v>
      </c>
      <c r="L68" s="214">
        <v>-3325</v>
      </c>
      <c r="M68" s="97">
        <v>48145</v>
      </c>
      <c r="N68" s="159">
        <v>10338</v>
      </c>
      <c r="O68" s="97">
        <v>37807</v>
      </c>
      <c r="P68" s="97">
        <v>8652950</v>
      </c>
      <c r="Q68" s="169">
        <v>0.4369261350175374</v>
      </c>
    </row>
    <row r="69" spans="1:17" s="93" customFormat="1" ht="12" customHeight="1">
      <c r="A69" s="113">
        <v>822.02</v>
      </c>
      <c r="B69" s="109" t="s">
        <v>335</v>
      </c>
      <c r="C69" s="168">
        <v>1025</v>
      </c>
      <c r="D69" s="97">
        <v>3490</v>
      </c>
      <c r="E69" s="97">
        <v>1551</v>
      </c>
      <c r="F69" s="168">
        <v>4709</v>
      </c>
      <c r="G69" s="168">
        <v>11847</v>
      </c>
      <c r="H69" s="168">
        <v>246</v>
      </c>
      <c r="I69" s="168">
        <v>10100</v>
      </c>
      <c r="J69" s="168"/>
      <c r="K69" s="97">
        <v>8684</v>
      </c>
      <c r="L69" s="214">
        <v>-2747</v>
      </c>
      <c r="M69" s="97">
        <v>38905</v>
      </c>
      <c r="N69" s="159">
        <v>5190</v>
      </c>
      <c r="O69" s="97">
        <v>33715</v>
      </c>
      <c r="P69" s="97">
        <v>7995850</v>
      </c>
      <c r="Q69" s="169">
        <v>0.4216562341714764</v>
      </c>
    </row>
    <row r="70" spans="1:17" s="93" customFormat="1" ht="12" customHeight="1">
      <c r="A70" s="113">
        <v>822.04</v>
      </c>
      <c r="B70" s="109" t="s">
        <v>182</v>
      </c>
      <c r="C70" s="168">
        <v>2423</v>
      </c>
      <c r="D70" s="97">
        <v>9990</v>
      </c>
      <c r="E70" s="97">
        <v>4440</v>
      </c>
      <c r="F70" s="168">
        <v>26657</v>
      </c>
      <c r="G70" s="168">
        <v>33911</v>
      </c>
      <c r="H70" s="168">
        <v>703</v>
      </c>
      <c r="I70" s="168">
        <v>40500</v>
      </c>
      <c r="J70" s="168"/>
      <c r="K70" s="97">
        <v>24857</v>
      </c>
      <c r="L70" s="214">
        <v>-6987</v>
      </c>
      <c r="M70" s="97">
        <v>136494</v>
      </c>
      <c r="N70" s="159">
        <v>18703</v>
      </c>
      <c r="O70" s="97">
        <v>117791</v>
      </c>
      <c r="P70" s="97">
        <v>22887900</v>
      </c>
      <c r="Q70" s="169">
        <v>0.5146431083673033</v>
      </c>
    </row>
    <row r="71" spans="1:17" s="93" customFormat="1" ht="12" customHeight="1">
      <c r="A71" s="113">
        <v>822.08</v>
      </c>
      <c r="B71" s="109" t="s">
        <v>336</v>
      </c>
      <c r="C71" s="168">
        <v>561</v>
      </c>
      <c r="D71" s="97">
        <v>1498</v>
      </c>
      <c r="E71" s="97">
        <v>666</v>
      </c>
      <c r="F71" s="168">
        <v>2013</v>
      </c>
      <c r="G71" s="168">
        <v>5084</v>
      </c>
      <c r="H71" s="168">
        <v>105</v>
      </c>
      <c r="I71" s="168"/>
      <c r="J71" s="168"/>
      <c r="K71" s="97">
        <v>3726</v>
      </c>
      <c r="L71" s="214">
        <v>-1445</v>
      </c>
      <c r="M71" s="97">
        <v>12208</v>
      </c>
      <c r="N71" s="159">
        <v>3254</v>
      </c>
      <c r="O71" s="97">
        <v>8954</v>
      </c>
      <c r="P71" s="97">
        <v>3431150</v>
      </c>
      <c r="Q71" s="169">
        <v>0.26096206811127465</v>
      </c>
    </row>
    <row r="72" spans="1:17" s="93" customFormat="1" ht="12" customHeight="1">
      <c r="A72" s="113">
        <v>822.03</v>
      </c>
      <c r="B72" s="109" t="s">
        <v>413</v>
      </c>
      <c r="C72" s="168">
        <v>1747</v>
      </c>
      <c r="D72" s="97">
        <v>6969</v>
      </c>
      <c r="E72" s="97">
        <v>3097</v>
      </c>
      <c r="F72" s="168">
        <v>9248</v>
      </c>
      <c r="G72" s="168">
        <v>23655</v>
      </c>
      <c r="H72" s="168">
        <v>491</v>
      </c>
      <c r="I72" s="168">
        <v>11400</v>
      </c>
      <c r="J72" s="168"/>
      <c r="K72" s="97">
        <v>17338</v>
      </c>
      <c r="L72" s="214">
        <v>-4782</v>
      </c>
      <c r="M72" s="97">
        <v>69163</v>
      </c>
      <c r="N72" s="159">
        <v>18530</v>
      </c>
      <c r="O72" s="97">
        <v>50633</v>
      </c>
      <c r="P72" s="97">
        <v>15965500</v>
      </c>
      <c r="Q72" s="169">
        <v>0.3171400833046256</v>
      </c>
    </row>
    <row r="73" spans="1:17" s="93" customFormat="1" ht="12" customHeight="1">
      <c r="A73" s="113">
        <v>822.01</v>
      </c>
      <c r="B73" s="109" t="s">
        <v>230</v>
      </c>
      <c r="C73" s="168">
        <v>2349</v>
      </c>
      <c r="D73" s="97">
        <v>9635</v>
      </c>
      <c r="E73" s="97">
        <v>4282</v>
      </c>
      <c r="F73" s="168">
        <v>25488</v>
      </c>
      <c r="G73" s="168">
        <v>32704</v>
      </c>
      <c r="H73" s="168">
        <v>678</v>
      </c>
      <c r="I73" s="168">
        <v>21000</v>
      </c>
      <c r="J73" s="168"/>
      <c r="K73" s="97">
        <v>23972</v>
      </c>
      <c r="L73" s="214">
        <v>-6660</v>
      </c>
      <c r="M73" s="97">
        <v>113448</v>
      </c>
      <c r="N73" s="159">
        <v>8354</v>
      </c>
      <c r="O73" s="97">
        <v>105094</v>
      </c>
      <c r="P73" s="97">
        <v>22073100</v>
      </c>
      <c r="Q73" s="169">
        <v>0.47611798977035397</v>
      </c>
    </row>
    <row r="74" spans="1:17" s="93" customFormat="1" ht="12" customHeight="1">
      <c r="A74" s="113">
        <v>822</v>
      </c>
      <c r="B74" s="109" t="s">
        <v>62</v>
      </c>
      <c r="C74" s="168">
        <v>882</v>
      </c>
      <c r="D74" s="97">
        <v>2567</v>
      </c>
      <c r="E74" s="97">
        <v>1141</v>
      </c>
      <c r="F74" s="168">
        <v>6809</v>
      </c>
      <c r="G74" s="168">
        <v>8715</v>
      </c>
      <c r="H74" s="168">
        <v>181</v>
      </c>
      <c r="I74" s="168"/>
      <c r="J74" s="168"/>
      <c r="K74" s="97">
        <v>6388</v>
      </c>
      <c r="L74" s="214">
        <v>-2136</v>
      </c>
      <c r="M74" s="97">
        <v>24547</v>
      </c>
      <c r="N74" s="159">
        <v>4307</v>
      </c>
      <c r="O74" s="97">
        <v>20240</v>
      </c>
      <c r="P74" s="97">
        <v>5881750</v>
      </c>
      <c r="Q74" s="169">
        <v>0.34411527181536106</v>
      </c>
    </row>
    <row r="75" spans="1:17" s="93" customFormat="1" ht="12" customHeight="1">
      <c r="A75" s="113">
        <v>881</v>
      </c>
      <c r="B75" s="109" t="s">
        <v>63</v>
      </c>
      <c r="C75" s="168">
        <v>3500</v>
      </c>
      <c r="D75" s="97">
        <v>14215</v>
      </c>
      <c r="E75" s="97">
        <v>6318</v>
      </c>
      <c r="F75" s="168">
        <v>34592</v>
      </c>
      <c r="G75" s="168">
        <v>48250</v>
      </c>
      <c r="H75" s="168">
        <v>1001</v>
      </c>
      <c r="I75" s="168">
        <v>29350</v>
      </c>
      <c r="J75" s="168">
        <v>7855</v>
      </c>
      <c r="K75" s="97">
        <v>35366</v>
      </c>
      <c r="L75" s="214">
        <v>-9985</v>
      </c>
      <c r="M75" s="97">
        <v>170462</v>
      </c>
      <c r="N75" s="159">
        <v>19149</v>
      </c>
      <c r="O75" s="97">
        <v>151313</v>
      </c>
      <c r="P75" s="97">
        <v>32565700</v>
      </c>
      <c r="Q75" s="169">
        <v>0.4646391755743006</v>
      </c>
    </row>
    <row r="76" spans="1:17" s="93" customFormat="1" ht="12" customHeight="1">
      <c r="A76" s="113">
        <v>869</v>
      </c>
      <c r="B76" s="109" t="s">
        <v>64</v>
      </c>
      <c r="C76" s="168">
        <v>2574</v>
      </c>
      <c r="D76" s="97">
        <v>7232</v>
      </c>
      <c r="E76" s="97">
        <v>3105</v>
      </c>
      <c r="F76" s="168">
        <v>10831</v>
      </c>
      <c r="G76" s="168">
        <v>33027</v>
      </c>
      <c r="H76" s="168">
        <v>492</v>
      </c>
      <c r="I76" s="168">
        <v>12111</v>
      </c>
      <c r="J76" s="168">
        <v>1700</v>
      </c>
      <c r="K76" s="97">
        <v>26890</v>
      </c>
      <c r="L76" s="214">
        <v>-8588</v>
      </c>
      <c r="M76" s="97">
        <v>89374</v>
      </c>
      <c r="N76" s="159">
        <v>19558</v>
      </c>
      <c r="O76" s="97">
        <v>69816</v>
      </c>
      <c r="P76" s="97">
        <v>16006800</v>
      </c>
      <c r="Q76" s="169">
        <v>0.43616463003223627</v>
      </c>
    </row>
    <row r="77" spans="1:17" s="93" customFormat="1" ht="12" customHeight="1">
      <c r="A77" s="113">
        <v>819.01</v>
      </c>
      <c r="B77" s="109" t="s">
        <v>83</v>
      </c>
      <c r="C77" s="168">
        <v>2457</v>
      </c>
      <c r="D77" s="97">
        <v>4075</v>
      </c>
      <c r="E77" s="97">
        <v>1750</v>
      </c>
      <c r="F77" s="168">
        <v>6204</v>
      </c>
      <c r="G77" s="168">
        <v>18612</v>
      </c>
      <c r="H77" s="168">
        <v>277</v>
      </c>
      <c r="I77" s="168">
        <v>7303</v>
      </c>
      <c r="J77" s="168"/>
      <c r="K77" s="97">
        <v>14851</v>
      </c>
      <c r="L77" s="214">
        <v>-3562</v>
      </c>
      <c r="M77" s="97">
        <v>51967</v>
      </c>
      <c r="N77" s="159">
        <v>25913</v>
      </c>
      <c r="O77" s="97">
        <v>26054</v>
      </c>
      <c r="P77" s="97">
        <v>9020200</v>
      </c>
      <c r="Q77" s="169">
        <v>0.28884060220394225</v>
      </c>
    </row>
    <row r="78" spans="1:17" s="93" customFormat="1" ht="12" customHeight="1">
      <c r="A78" s="113">
        <v>831</v>
      </c>
      <c r="B78" s="109" t="s">
        <v>65</v>
      </c>
      <c r="C78" s="168">
        <v>1686</v>
      </c>
      <c r="D78" s="97">
        <v>2261</v>
      </c>
      <c r="E78" s="97">
        <v>971</v>
      </c>
      <c r="F78" s="168">
        <v>7950</v>
      </c>
      <c r="G78" s="168">
        <v>10324</v>
      </c>
      <c r="H78" s="168">
        <v>154</v>
      </c>
      <c r="I78" s="168">
        <v>7639</v>
      </c>
      <c r="J78" s="168"/>
      <c r="K78" s="97">
        <v>8406</v>
      </c>
      <c r="L78" s="214">
        <v>-2365</v>
      </c>
      <c r="M78" s="97">
        <v>37026</v>
      </c>
      <c r="N78" s="159">
        <v>8626</v>
      </c>
      <c r="O78" s="97">
        <v>28400</v>
      </c>
      <c r="P78" s="97">
        <v>5003750</v>
      </c>
      <c r="Q78" s="169">
        <v>0.5675743192605546</v>
      </c>
    </row>
    <row r="79" spans="1:17" s="93" customFormat="1" ht="12" customHeight="1">
      <c r="A79" s="113">
        <v>832</v>
      </c>
      <c r="B79" s="109" t="s">
        <v>66</v>
      </c>
      <c r="C79" s="168">
        <v>4345</v>
      </c>
      <c r="D79" s="97">
        <v>8275</v>
      </c>
      <c r="E79" s="97">
        <v>3553</v>
      </c>
      <c r="F79" s="168">
        <v>16319</v>
      </c>
      <c r="G79" s="168">
        <v>37792</v>
      </c>
      <c r="H79" s="168">
        <v>563</v>
      </c>
      <c r="I79" s="168">
        <v>16140</v>
      </c>
      <c r="J79" s="168"/>
      <c r="K79" s="97">
        <v>31568</v>
      </c>
      <c r="L79" s="214">
        <v>-6545</v>
      </c>
      <c r="M79" s="97">
        <v>112010</v>
      </c>
      <c r="N79" s="159">
        <v>22555</v>
      </c>
      <c r="O79" s="97">
        <v>89455</v>
      </c>
      <c r="P79" s="97">
        <v>18315850</v>
      </c>
      <c r="Q79" s="169">
        <v>0.48840212165965546</v>
      </c>
    </row>
    <row r="80" spans="1:17" s="93" customFormat="1" ht="12" customHeight="1">
      <c r="A80" s="113">
        <v>870</v>
      </c>
      <c r="B80" s="109" t="s">
        <v>67</v>
      </c>
      <c r="C80" s="168">
        <v>1765</v>
      </c>
      <c r="D80" s="97">
        <v>5264</v>
      </c>
      <c r="E80" s="97">
        <v>2260</v>
      </c>
      <c r="F80" s="168">
        <v>12202</v>
      </c>
      <c r="G80" s="168">
        <v>24039</v>
      </c>
      <c r="H80" s="168">
        <v>358</v>
      </c>
      <c r="I80" s="168">
        <v>12918</v>
      </c>
      <c r="J80" s="168"/>
      <c r="K80" s="97">
        <v>19572</v>
      </c>
      <c r="L80" s="214">
        <v>-5276</v>
      </c>
      <c r="M80" s="97">
        <v>73102</v>
      </c>
      <c r="N80" s="159">
        <v>16876</v>
      </c>
      <c r="O80" s="97">
        <v>56226</v>
      </c>
      <c r="P80" s="97">
        <v>11650700</v>
      </c>
      <c r="Q80" s="169">
        <v>0.48259761216064273</v>
      </c>
    </row>
    <row r="81" spans="1:17" s="93" customFormat="1" ht="12" customHeight="1">
      <c r="A81" s="113">
        <v>848</v>
      </c>
      <c r="B81" s="109" t="s">
        <v>68</v>
      </c>
      <c r="C81" s="168">
        <v>675</v>
      </c>
      <c r="D81" s="97">
        <v>868</v>
      </c>
      <c r="E81" s="97">
        <v>373</v>
      </c>
      <c r="F81" s="168">
        <v>3314</v>
      </c>
      <c r="G81" s="168">
        <v>3965</v>
      </c>
      <c r="H81" s="168">
        <v>59</v>
      </c>
      <c r="I81" s="168">
        <v>5655</v>
      </c>
      <c r="J81" s="168"/>
      <c r="K81" s="97">
        <v>3228</v>
      </c>
      <c r="L81" s="214">
        <v>-1234</v>
      </c>
      <c r="M81" s="97">
        <v>16903</v>
      </c>
      <c r="N81" s="159">
        <v>2550</v>
      </c>
      <c r="O81" s="97">
        <v>14353</v>
      </c>
      <c r="P81" s="97">
        <v>1921450</v>
      </c>
      <c r="Q81" s="169">
        <v>0.746987951807229</v>
      </c>
    </row>
    <row r="82" spans="1:17" s="93" customFormat="1" ht="12" customHeight="1">
      <c r="A82" s="113">
        <v>878</v>
      </c>
      <c r="B82" s="109" t="s">
        <v>69</v>
      </c>
      <c r="C82" s="168">
        <v>4883</v>
      </c>
      <c r="D82" s="97">
        <v>20157</v>
      </c>
      <c r="E82" s="97">
        <v>8959</v>
      </c>
      <c r="F82" s="168">
        <v>52908</v>
      </c>
      <c r="G82" s="168">
        <v>68422</v>
      </c>
      <c r="H82" s="168">
        <v>1419</v>
      </c>
      <c r="I82" s="168">
        <v>24100</v>
      </c>
      <c r="J82" s="168"/>
      <c r="K82" s="97">
        <v>50151</v>
      </c>
      <c r="L82" s="214">
        <v>-12704</v>
      </c>
      <c r="M82" s="97">
        <v>218295</v>
      </c>
      <c r="N82" s="159">
        <v>26007</v>
      </c>
      <c r="O82" s="97">
        <v>192288</v>
      </c>
      <c r="P82" s="97">
        <v>46180000</v>
      </c>
      <c r="Q82" s="169">
        <v>0.41638804677349506</v>
      </c>
    </row>
    <row r="83" spans="1:17" s="93" customFormat="1" ht="12" customHeight="1">
      <c r="A83" s="113">
        <v>874</v>
      </c>
      <c r="B83" s="109" t="s">
        <v>70</v>
      </c>
      <c r="C83" s="168">
        <v>2257</v>
      </c>
      <c r="D83" s="97">
        <v>3691</v>
      </c>
      <c r="E83" s="97">
        <v>1585</v>
      </c>
      <c r="F83" s="168">
        <v>5752</v>
      </c>
      <c r="G83" s="168">
        <v>16855</v>
      </c>
      <c r="H83" s="168">
        <v>251</v>
      </c>
      <c r="I83" s="168">
        <v>11788</v>
      </c>
      <c r="J83" s="168"/>
      <c r="K83" s="97">
        <v>13723</v>
      </c>
      <c r="L83" s="214">
        <v>-3852</v>
      </c>
      <c r="M83" s="97">
        <v>52050</v>
      </c>
      <c r="N83" s="159">
        <v>12515</v>
      </c>
      <c r="O83" s="97">
        <v>39535</v>
      </c>
      <c r="P83" s="97">
        <v>8168850</v>
      </c>
      <c r="Q83" s="169">
        <v>0.4839726522093073</v>
      </c>
    </row>
    <row r="84" spans="1:17" s="93" customFormat="1" ht="12" customHeight="1">
      <c r="A84" s="113">
        <v>882</v>
      </c>
      <c r="B84" s="109" t="s">
        <v>414</v>
      </c>
      <c r="C84" s="168">
        <v>2629</v>
      </c>
      <c r="D84" s="97">
        <v>7058</v>
      </c>
      <c r="E84" s="97">
        <v>3031</v>
      </c>
      <c r="F84" s="168">
        <v>8748</v>
      </c>
      <c r="G84" s="168">
        <v>32234</v>
      </c>
      <c r="H84" s="168">
        <v>480</v>
      </c>
      <c r="I84" s="168">
        <v>14695</v>
      </c>
      <c r="J84" s="168"/>
      <c r="K84" s="97">
        <v>24335</v>
      </c>
      <c r="L84" s="214">
        <v>-5686</v>
      </c>
      <c r="M84" s="97">
        <v>87524</v>
      </c>
      <c r="N84" s="159">
        <v>19247</v>
      </c>
      <c r="O84" s="97">
        <v>68277</v>
      </c>
      <c r="P84" s="97">
        <v>15622550</v>
      </c>
      <c r="Q84" s="169">
        <v>0.437041328080243</v>
      </c>
    </row>
    <row r="85" spans="1:17" s="93" customFormat="1" ht="12" customHeight="1">
      <c r="A85" s="113">
        <v>845</v>
      </c>
      <c r="B85" s="109" t="s">
        <v>188</v>
      </c>
      <c r="C85" s="168">
        <v>3736</v>
      </c>
      <c r="D85" s="97">
        <v>6179</v>
      </c>
      <c r="E85" s="97">
        <v>2653</v>
      </c>
      <c r="F85" s="168">
        <v>12428</v>
      </c>
      <c r="G85" s="168">
        <v>28218</v>
      </c>
      <c r="H85" s="168">
        <v>420</v>
      </c>
      <c r="I85" s="168">
        <v>10335</v>
      </c>
      <c r="J85" s="168"/>
      <c r="K85" s="97">
        <v>23174</v>
      </c>
      <c r="L85" s="214">
        <v>-5680</v>
      </c>
      <c r="M85" s="97">
        <v>81463</v>
      </c>
      <c r="N85" s="159">
        <v>16146</v>
      </c>
      <c r="O85" s="97">
        <v>65317</v>
      </c>
      <c r="P85" s="97">
        <v>13675950</v>
      </c>
      <c r="Q85" s="169">
        <v>0.4776048464640482</v>
      </c>
    </row>
    <row r="86" spans="1:17" s="93" customFormat="1" ht="12" customHeight="1">
      <c r="A86" s="113">
        <v>856</v>
      </c>
      <c r="B86" s="109" t="s">
        <v>183</v>
      </c>
      <c r="C86" s="168">
        <v>4020</v>
      </c>
      <c r="D86" s="97">
        <v>12424</v>
      </c>
      <c r="E86" s="97">
        <v>5335</v>
      </c>
      <c r="F86" s="168">
        <v>15467</v>
      </c>
      <c r="G86" s="168">
        <v>56739</v>
      </c>
      <c r="H86" s="168">
        <v>845</v>
      </c>
      <c r="I86" s="168">
        <v>19911</v>
      </c>
      <c r="J86" s="168">
        <v>9247</v>
      </c>
      <c r="K86" s="97">
        <v>42834</v>
      </c>
      <c r="L86" s="214">
        <v>-11961</v>
      </c>
      <c r="M86" s="97">
        <v>154861</v>
      </c>
      <c r="N86" s="159">
        <v>36521</v>
      </c>
      <c r="O86" s="97">
        <v>118340</v>
      </c>
      <c r="P86" s="97">
        <v>27498650</v>
      </c>
      <c r="Q86" s="169">
        <v>0.4303483989214016</v>
      </c>
    </row>
    <row r="87" spans="1:17" s="93" customFormat="1" ht="12" customHeight="1">
      <c r="A87" s="113">
        <v>880</v>
      </c>
      <c r="B87" s="109" t="s">
        <v>337</v>
      </c>
      <c r="C87" s="168">
        <v>2310</v>
      </c>
      <c r="D87" s="97">
        <v>4573</v>
      </c>
      <c r="E87" s="97">
        <v>1963</v>
      </c>
      <c r="F87" s="168">
        <v>11697</v>
      </c>
      <c r="G87" s="168">
        <v>20883</v>
      </c>
      <c r="H87" s="168">
        <v>311</v>
      </c>
      <c r="I87" s="168">
        <v>7828</v>
      </c>
      <c r="J87" s="168"/>
      <c r="K87" s="97">
        <v>17402</v>
      </c>
      <c r="L87" s="214">
        <v>-3547</v>
      </c>
      <c r="M87" s="97">
        <v>63420</v>
      </c>
      <c r="N87" s="159">
        <v>12389</v>
      </c>
      <c r="O87" s="97">
        <v>51031</v>
      </c>
      <c r="P87" s="97">
        <v>10121000</v>
      </c>
      <c r="Q87" s="169">
        <v>0.5042090702499753</v>
      </c>
    </row>
    <row r="88" spans="1:17" s="93" customFormat="1" ht="12" customHeight="1">
      <c r="A88" s="113">
        <v>833</v>
      </c>
      <c r="B88" s="109" t="s">
        <v>71</v>
      </c>
      <c r="C88" s="168">
        <v>8544</v>
      </c>
      <c r="D88" s="97">
        <v>18305</v>
      </c>
      <c r="E88" s="97">
        <v>7860</v>
      </c>
      <c r="F88" s="168">
        <v>35283</v>
      </c>
      <c r="G88" s="168">
        <v>83597</v>
      </c>
      <c r="H88" s="168">
        <v>1245</v>
      </c>
      <c r="I88" s="168">
        <v>35597</v>
      </c>
      <c r="J88" s="168"/>
      <c r="K88" s="97">
        <v>68662</v>
      </c>
      <c r="L88" s="214">
        <v>-13091</v>
      </c>
      <c r="M88" s="97">
        <v>246002</v>
      </c>
      <c r="N88" s="159">
        <v>48967</v>
      </c>
      <c r="O88" s="97">
        <v>197035</v>
      </c>
      <c r="P88" s="97">
        <v>40515850</v>
      </c>
      <c r="Q88" s="169">
        <v>0.48631584922937565</v>
      </c>
    </row>
    <row r="89" spans="1:17" s="93" customFormat="1" ht="12" customHeight="1">
      <c r="A89" s="113">
        <v>884</v>
      </c>
      <c r="B89" s="109" t="s">
        <v>72</v>
      </c>
      <c r="C89" s="168">
        <v>2721</v>
      </c>
      <c r="D89" s="97">
        <v>7796</v>
      </c>
      <c r="E89" s="97">
        <v>3348</v>
      </c>
      <c r="F89" s="168">
        <v>9801</v>
      </c>
      <c r="G89" s="168">
        <v>35604</v>
      </c>
      <c r="H89" s="168">
        <v>530</v>
      </c>
      <c r="I89" s="168">
        <v>22769</v>
      </c>
      <c r="J89" s="168"/>
      <c r="K89" s="97">
        <v>26879</v>
      </c>
      <c r="L89" s="214">
        <v>-6466</v>
      </c>
      <c r="M89" s="97">
        <v>102982</v>
      </c>
      <c r="N89" s="159">
        <v>22674</v>
      </c>
      <c r="O89" s="97">
        <v>80308</v>
      </c>
      <c r="P89" s="97">
        <v>17255850</v>
      </c>
      <c r="Q89" s="169">
        <v>0.4653957933106743</v>
      </c>
    </row>
    <row r="90" spans="1:17" s="93" customFormat="1" ht="12" customHeight="1">
      <c r="A90" s="113">
        <v>876</v>
      </c>
      <c r="B90" s="109" t="s">
        <v>73</v>
      </c>
      <c r="C90" s="168">
        <v>1993</v>
      </c>
      <c r="D90" s="97">
        <v>6148</v>
      </c>
      <c r="E90" s="97">
        <v>2640</v>
      </c>
      <c r="F90" s="168">
        <v>8214</v>
      </c>
      <c r="G90" s="168">
        <v>28076</v>
      </c>
      <c r="H90" s="168">
        <v>418</v>
      </c>
      <c r="I90" s="168">
        <v>21514</v>
      </c>
      <c r="J90" s="168">
        <v>9450</v>
      </c>
      <c r="K90" s="97">
        <v>22858</v>
      </c>
      <c r="L90" s="214">
        <v>-7633</v>
      </c>
      <c r="M90" s="97">
        <v>93678</v>
      </c>
      <c r="N90" s="159">
        <v>17615</v>
      </c>
      <c r="O90" s="97">
        <v>76063</v>
      </c>
      <c r="P90" s="97">
        <v>13607050</v>
      </c>
      <c r="Q90" s="169">
        <v>0.558996990530644</v>
      </c>
    </row>
    <row r="91" spans="1:17" s="93" customFormat="1" ht="12" customHeight="1">
      <c r="A91" s="113">
        <v>851</v>
      </c>
      <c r="B91" s="109" t="s">
        <v>74</v>
      </c>
      <c r="C91" s="168">
        <v>1123</v>
      </c>
      <c r="D91" s="97">
        <v>4204</v>
      </c>
      <c r="E91" s="97">
        <v>1869</v>
      </c>
      <c r="F91" s="168">
        <v>5683</v>
      </c>
      <c r="G91" s="168">
        <v>14271</v>
      </c>
      <c r="H91" s="168">
        <v>296</v>
      </c>
      <c r="I91" s="168">
        <v>8650</v>
      </c>
      <c r="J91" s="168"/>
      <c r="K91" s="97">
        <v>10460</v>
      </c>
      <c r="L91" s="214">
        <v>-3186</v>
      </c>
      <c r="M91" s="97">
        <v>43370</v>
      </c>
      <c r="N91" s="159">
        <v>7015</v>
      </c>
      <c r="O91" s="97">
        <v>36355</v>
      </c>
      <c r="P91" s="97">
        <v>9631900</v>
      </c>
      <c r="Q91" s="169">
        <v>0.37744370269624894</v>
      </c>
    </row>
    <row r="92" spans="1:17" s="93" customFormat="1" ht="12" customHeight="1">
      <c r="A92" s="113">
        <v>864</v>
      </c>
      <c r="B92" s="109" t="s">
        <v>75</v>
      </c>
      <c r="C92" s="168">
        <v>1687</v>
      </c>
      <c r="D92" s="97">
        <v>3807</v>
      </c>
      <c r="E92" s="97">
        <v>1635</v>
      </c>
      <c r="F92" s="168">
        <v>9527</v>
      </c>
      <c r="G92" s="168">
        <v>17387</v>
      </c>
      <c r="H92" s="168">
        <v>259</v>
      </c>
      <c r="I92" s="168">
        <v>9093</v>
      </c>
      <c r="J92" s="168"/>
      <c r="K92" s="97">
        <v>13126</v>
      </c>
      <c r="L92" s="214">
        <v>-3438</v>
      </c>
      <c r="M92" s="97">
        <v>53083</v>
      </c>
      <c r="N92" s="159">
        <v>16867</v>
      </c>
      <c r="O92" s="97">
        <v>36216</v>
      </c>
      <c r="P92" s="97">
        <v>8426500</v>
      </c>
      <c r="Q92" s="169">
        <v>0.42978698154631223</v>
      </c>
    </row>
    <row r="93" spans="1:17" s="93" customFormat="1" ht="12" customHeight="1">
      <c r="A93" s="113">
        <v>883</v>
      </c>
      <c r="B93" s="109" t="s">
        <v>76</v>
      </c>
      <c r="C93" s="168">
        <v>1301</v>
      </c>
      <c r="D93" s="97">
        <v>3377</v>
      </c>
      <c r="E93" s="97">
        <v>1501</v>
      </c>
      <c r="F93" s="168">
        <v>4645</v>
      </c>
      <c r="G93" s="168">
        <v>11464</v>
      </c>
      <c r="H93" s="168">
        <v>238</v>
      </c>
      <c r="I93" s="168">
        <v>14100</v>
      </c>
      <c r="J93" s="168"/>
      <c r="K93" s="97">
        <v>8403</v>
      </c>
      <c r="L93" s="214">
        <v>-2756</v>
      </c>
      <c r="M93" s="97">
        <v>42273</v>
      </c>
      <c r="N93" s="159">
        <v>6027</v>
      </c>
      <c r="O93" s="97">
        <v>36246</v>
      </c>
      <c r="P93" s="97">
        <v>7737600</v>
      </c>
      <c r="Q93" s="169">
        <v>0.46843982630272957</v>
      </c>
    </row>
    <row r="94" spans="1:17" s="93" customFormat="1" ht="12" customHeight="1">
      <c r="A94" s="113">
        <v>871</v>
      </c>
      <c r="B94" s="109" t="s">
        <v>77</v>
      </c>
      <c r="C94" s="168">
        <v>1452</v>
      </c>
      <c r="D94" s="97">
        <v>3674</v>
      </c>
      <c r="E94" s="97">
        <v>1578</v>
      </c>
      <c r="F94" s="168">
        <v>11593</v>
      </c>
      <c r="G94" s="168">
        <v>16779</v>
      </c>
      <c r="H94" s="168">
        <v>250</v>
      </c>
      <c r="I94" s="168">
        <v>11030</v>
      </c>
      <c r="J94" s="168">
        <v>7500</v>
      </c>
      <c r="K94" s="97">
        <v>13661</v>
      </c>
      <c r="L94" s="214">
        <v>-3718</v>
      </c>
      <c r="M94" s="97">
        <v>63799</v>
      </c>
      <c r="N94" s="159">
        <v>11292</v>
      </c>
      <c r="O94" s="97">
        <v>52507</v>
      </c>
      <c r="P94" s="97">
        <v>8131900</v>
      </c>
      <c r="Q94" s="169">
        <v>0.6456916587759318</v>
      </c>
    </row>
    <row r="95" spans="1:17" s="93" customFormat="1" ht="12" customHeight="1">
      <c r="A95" s="113">
        <v>852</v>
      </c>
      <c r="B95" s="109" t="s">
        <v>78</v>
      </c>
      <c r="C95" s="168">
        <v>3348</v>
      </c>
      <c r="D95" s="97">
        <v>10412</v>
      </c>
      <c r="E95" s="97">
        <v>4471</v>
      </c>
      <c r="F95" s="168">
        <v>87750</v>
      </c>
      <c r="G95" s="168">
        <v>47551</v>
      </c>
      <c r="H95" s="168">
        <v>708</v>
      </c>
      <c r="I95" s="168">
        <v>28396</v>
      </c>
      <c r="J95" s="168"/>
      <c r="K95" s="97">
        <v>38714</v>
      </c>
      <c r="L95" s="214">
        <v>-12977</v>
      </c>
      <c r="M95" s="97">
        <v>208373</v>
      </c>
      <c r="N95" s="159">
        <v>28357</v>
      </c>
      <c r="O95" s="97">
        <v>180016</v>
      </c>
      <c r="P95" s="97">
        <v>23045950</v>
      </c>
      <c r="Q95" s="169">
        <v>0.7811177235045638</v>
      </c>
    </row>
    <row r="96" spans="1:17" s="93" customFormat="1" ht="12" customHeight="1">
      <c r="A96" s="113">
        <v>817.03</v>
      </c>
      <c r="B96" s="109" t="s">
        <v>79</v>
      </c>
      <c r="C96" s="168">
        <v>336</v>
      </c>
      <c r="D96" s="97">
        <v>654</v>
      </c>
      <c r="E96" s="97">
        <v>291</v>
      </c>
      <c r="F96" s="168">
        <v>4858</v>
      </c>
      <c r="G96" s="168">
        <v>2219</v>
      </c>
      <c r="H96" s="168">
        <v>46</v>
      </c>
      <c r="I96" s="168"/>
      <c r="J96" s="168"/>
      <c r="K96" s="97">
        <v>1627</v>
      </c>
      <c r="L96" s="214">
        <v>-707</v>
      </c>
      <c r="M96" s="97">
        <v>9324</v>
      </c>
      <c r="N96" s="159">
        <v>1006</v>
      </c>
      <c r="O96" s="97">
        <v>8318</v>
      </c>
      <c r="P96" s="97">
        <v>1497500</v>
      </c>
      <c r="Q96" s="169">
        <v>0.5554590984974959</v>
      </c>
    </row>
    <row r="97" spans="1:17" s="93" customFormat="1" ht="12" customHeight="1">
      <c r="A97" s="113">
        <v>817.04</v>
      </c>
      <c r="B97" s="109" t="s">
        <v>80</v>
      </c>
      <c r="C97" s="168">
        <v>274</v>
      </c>
      <c r="D97" s="97">
        <v>357</v>
      </c>
      <c r="E97" s="97">
        <v>159</v>
      </c>
      <c r="F97" s="168">
        <v>1171</v>
      </c>
      <c r="G97" s="168">
        <v>1213</v>
      </c>
      <c r="H97" s="168">
        <v>25</v>
      </c>
      <c r="I97" s="168"/>
      <c r="J97" s="168"/>
      <c r="K97" s="97">
        <v>889</v>
      </c>
      <c r="L97" s="214">
        <v>-622</v>
      </c>
      <c r="M97" s="97">
        <v>3466</v>
      </c>
      <c r="N97" s="159">
        <v>511</v>
      </c>
      <c r="O97" s="97">
        <v>2955</v>
      </c>
      <c r="P97" s="97">
        <v>818700</v>
      </c>
      <c r="Q97" s="169">
        <v>0.3609380725540491</v>
      </c>
    </row>
    <row r="98" spans="1:17" s="93" customFormat="1" ht="12" customHeight="1">
      <c r="A98" s="113">
        <v>817.01</v>
      </c>
      <c r="B98" s="109" t="s">
        <v>81</v>
      </c>
      <c r="C98" s="168">
        <v>1259</v>
      </c>
      <c r="D98" s="97">
        <v>4619</v>
      </c>
      <c r="E98" s="97">
        <v>2053</v>
      </c>
      <c r="F98" s="168">
        <v>18769</v>
      </c>
      <c r="G98" s="168">
        <v>15679</v>
      </c>
      <c r="H98" s="168">
        <v>325</v>
      </c>
      <c r="I98" s="168"/>
      <c r="J98" s="168"/>
      <c r="K98" s="97">
        <v>11493</v>
      </c>
      <c r="L98" s="214">
        <v>-3210</v>
      </c>
      <c r="M98" s="97">
        <v>50987</v>
      </c>
      <c r="N98" s="159">
        <v>4220</v>
      </c>
      <c r="O98" s="97">
        <v>46767</v>
      </c>
      <c r="P98" s="97">
        <v>10582200</v>
      </c>
      <c r="Q98" s="169">
        <v>0.4419402392697171</v>
      </c>
    </row>
    <row r="99" spans="1:17" s="93" customFormat="1" ht="12" customHeight="1">
      <c r="A99" s="113">
        <v>887.02</v>
      </c>
      <c r="B99" s="109" t="s">
        <v>184</v>
      </c>
      <c r="C99" s="168">
        <v>4445</v>
      </c>
      <c r="D99" s="97">
        <v>19008</v>
      </c>
      <c r="E99" s="97">
        <v>8448</v>
      </c>
      <c r="F99" s="168">
        <v>97681</v>
      </c>
      <c r="G99" s="168">
        <v>64522</v>
      </c>
      <c r="H99" s="168">
        <v>1338</v>
      </c>
      <c r="I99" s="168"/>
      <c r="J99" s="168">
        <v>10503</v>
      </c>
      <c r="K99" s="97">
        <v>47294</v>
      </c>
      <c r="L99" s="214">
        <v>-16137</v>
      </c>
      <c r="M99" s="97">
        <v>237102</v>
      </c>
      <c r="N99" s="159">
        <v>22210</v>
      </c>
      <c r="O99" s="97">
        <v>214892</v>
      </c>
      <c r="P99" s="97">
        <v>43547800</v>
      </c>
      <c r="Q99" s="169">
        <v>0.4934623563073221</v>
      </c>
    </row>
    <row r="100" spans="1:17" s="93" customFormat="1" ht="12" customHeight="1">
      <c r="A100" s="113">
        <v>863</v>
      </c>
      <c r="B100" s="109" t="s">
        <v>82</v>
      </c>
      <c r="C100" s="168">
        <v>5285</v>
      </c>
      <c r="D100" s="97">
        <v>22334</v>
      </c>
      <c r="E100" s="97">
        <v>9926</v>
      </c>
      <c r="F100" s="168">
        <v>53872</v>
      </c>
      <c r="G100" s="168">
        <v>75809</v>
      </c>
      <c r="H100" s="168">
        <v>1572</v>
      </c>
      <c r="I100" s="168">
        <v>38200</v>
      </c>
      <c r="J100" s="168">
        <v>32341</v>
      </c>
      <c r="K100" s="97">
        <v>55566</v>
      </c>
      <c r="L100" s="214">
        <v>-13798</v>
      </c>
      <c r="M100" s="97">
        <v>281107</v>
      </c>
      <c r="N100" s="159">
        <v>26078</v>
      </c>
      <c r="O100" s="97">
        <v>255029</v>
      </c>
      <c r="P100" s="97">
        <v>51165950</v>
      </c>
      <c r="Q100" s="169">
        <v>0.4984349943663706</v>
      </c>
    </row>
    <row r="101" spans="1:17" s="93" customFormat="1" ht="12" customHeight="1">
      <c r="A101" s="113">
        <v>825</v>
      </c>
      <c r="B101" s="109" t="s">
        <v>239</v>
      </c>
      <c r="C101" s="168">
        <v>152</v>
      </c>
      <c r="D101" s="97">
        <v>392</v>
      </c>
      <c r="E101" s="97">
        <v>168</v>
      </c>
      <c r="F101" s="168">
        <v>583</v>
      </c>
      <c r="G101" s="168">
        <v>1791</v>
      </c>
      <c r="H101" s="168">
        <v>27</v>
      </c>
      <c r="I101" s="168"/>
      <c r="J101" s="168"/>
      <c r="K101" s="97">
        <v>1491</v>
      </c>
      <c r="L101" s="214">
        <v>-377</v>
      </c>
      <c r="M101" s="97">
        <v>4227</v>
      </c>
      <c r="N101" s="159">
        <v>868</v>
      </c>
      <c r="O101" s="97">
        <v>3359</v>
      </c>
      <c r="P101" s="97">
        <v>867850</v>
      </c>
      <c r="Q101" s="169">
        <v>0.38704845307368785</v>
      </c>
    </row>
    <row r="102" spans="1:17" s="93" customFormat="1" ht="12" customHeight="1">
      <c r="A102" s="113">
        <v>818</v>
      </c>
      <c r="B102" s="109" t="s">
        <v>240</v>
      </c>
      <c r="C102" s="168">
        <v>6429</v>
      </c>
      <c r="D102" s="97">
        <v>21720</v>
      </c>
      <c r="E102" s="97">
        <v>9327</v>
      </c>
      <c r="F102" s="168">
        <v>68155</v>
      </c>
      <c r="G102" s="168">
        <v>99195</v>
      </c>
      <c r="H102" s="168">
        <v>1477</v>
      </c>
      <c r="I102" s="168">
        <v>45643</v>
      </c>
      <c r="J102" s="168"/>
      <c r="K102" s="97">
        <v>80760</v>
      </c>
      <c r="L102" s="214">
        <v>-18084</v>
      </c>
      <c r="M102" s="97">
        <v>314622</v>
      </c>
      <c r="N102" s="159">
        <v>68746</v>
      </c>
      <c r="O102" s="97">
        <v>245876</v>
      </c>
      <c r="P102" s="97">
        <v>48075050</v>
      </c>
      <c r="Q102" s="169">
        <v>0.5114420057805452</v>
      </c>
    </row>
    <row r="103" spans="1:17" s="93" customFormat="1" ht="12" customHeight="1">
      <c r="A103" s="113">
        <v>821</v>
      </c>
      <c r="B103" s="109" t="s">
        <v>242</v>
      </c>
      <c r="C103" s="168">
        <v>7214</v>
      </c>
      <c r="D103" s="97">
        <v>22048</v>
      </c>
      <c r="E103" s="97">
        <v>9467</v>
      </c>
      <c r="F103" s="168">
        <v>75340</v>
      </c>
      <c r="G103" s="168">
        <v>100691</v>
      </c>
      <c r="H103" s="168">
        <v>1499</v>
      </c>
      <c r="I103" s="168">
        <v>54456</v>
      </c>
      <c r="J103" s="168"/>
      <c r="K103" s="97">
        <v>82379</v>
      </c>
      <c r="L103" s="214">
        <v>-20865</v>
      </c>
      <c r="M103" s="97">
        <v>332229</v>
      </c>
      <c r="N103" s="159">
        <v>62189</v>
      </c>
      <c r="O103" s="97">
        <v>270040</v>
      </c>
      <c r="P103" s="97">
        <v>48800300</v>
      </c>
      <c r="Q103" s="169">
        <v>0.5533572539513077</v>
      </c>
    </row>
    <row r="104" spans="1:17" s="93" customFormat="1" ht="12" customHeight="1">
      <c r="A104" s="113">
        <v>819</v>
      </c>
      <c r="B104" s="109" t="s">
        <v>241</v>
      </c>
      <c r="C104" s="168">
        <v>4708</v>
      </c>
      <c r="D104" s="97">
        <v>15079</v>
      </c>
      <c r="E104" s="97">
        <v>6475</v>
      </c>
      <c r="F104" s="168">
        <v>18229</v>
      </c>
      <c r="G104" s="168">
        <v>68864</v>
      </c>
      <c r="H104" s="168">
        <v>1025</v>
      </c>
      <c r="I104" s="168">
        <v>12763</v>
      </c>
      <c r="J104" s="168"/>
      <c r="K104" s="97">
        <v>51989</v>
      </c>
      <c r="L104" s="214">
        <v>-10426</v>
      </c>
      <c r="M104" s="97">
        <v>168706</v>
      </c>
      <c r="N104" s="159">
        <v>14217</v>
      </c>
      <c r="O104" s="97">
        <v>154489</v>
      </c>
      <c r="P104" s="97">
        <v>33375600</v>
      </c>
      <c r="Q104" s="169">
        <v>0.4628800680736826</v>
      </c>
    </row>
    <row r="105" spans="1:17" s="93" customFormat="1" ht="12" customHeight="1">
      <c r="A105" s="113">
        <v>820</v>
      </c>
      <c r="B105" s="109" t="s">
        <v>415</v>
      </c>
      <c r="C105" s="168">
        <v>2479</v>
      </c>
      <c r="D105" s="97">
        <v>5706</v>
      </c>
      <c r="E105" s="97">
        <v>2450</v>
      </c>
      <c r="F105" s="168">
        <v>11356</v>
      </c>
      <c r="G105" s="168">
        <v>26059</v>
      </c>
      <c r="H105" s="168">
        <v>388</v>
      </c>
      <c r="I105" s="168"/>
      <c r="J105" s="168"/>
      <c r="K105" s="97">
        <v>21816</v>
      </c>
      <c r="L105" s="214">
        <v>-4776</v>
      </c>
      <c r="M105" s="97">
        <v>65478</v>
      </c>
      <c r="N105" s="159">
        <v>1143</v>
      </c>
      <c r="O105" s="97">
        <v>64335</v>
      </c>
      <c r="P105" s="97">
        <v>12629636</v>
      </c>
      <c r="Q105" s="169">
        <v>0.5093971037645106</v>
      </c>
    </row>
    <row r="106" spans="1:17" s="93" customFormat="1" ht="12" customHeight="1">
      <c r="A106" s="113">
        <v>859</v>
      </c>
      <c r="B106" s="109" t="s">
        <v>235</v>
      </c>
      <c r="C106" s="168">
        <v>2506</v>
      </c>
      <c r="D106" s="97">
        <v>8124</v>
      </c>
      <c r="E106" s="97">
        <v>3488</v>
      </c>
      <c r="F106" s="168">
        <v>63498</v>
      </c>
      <c r="G106" s="168">
        <v>37100</v>
      </c>
      <c r="H106" s="168">
        <v>552</v>
      </c>
      <c r="I106" s="168">
        <v>30974</v>
      </c>
      <c r="J106" s="168">
        <v>850</v>
      </c>
      <c r="K106" s="97">
        <v>30206</v>
      </c>
      <c r="L106" s="214">
        <v>-5506</v>
      </c>
      <c r="M106" s="97">
        <v>171792</v>
      </c>
      <c r="N106" s="159">
        <v>27107</v>
      </c>
      <c r="O106" s="97">
        <v>144685</v>
      </c>
      <c r="P106" s="97">
        <v>17980800</v>
      </c>
      <c r="Q106" s="169">
        <v>0.8046638636768109</v>
      </c>
    </row>
    <row r="107" spans="1:17" s="93" customFormat="1" ht="12" customHeight="1">
      <c r="A107" s="113">
        <v>834</v>
      </c>
      <c r="B107" s="109" t="s">
        <v>211</v>
      </c>
      <c r="C107" s="168">
        <v>2967</v>
      </c>
      <c r="D107" s="97">
        <v>5660</v>
      </c>
      <c r="E107" s="97">
        <v>2430</v>
      </c>
      <c r="F107" s="168">
        <v>12226</v>
      </c>
      <c r="G107" s="168">
        <v>25849</v>
      </c>
      <c r="H107" s="168">
        <v>385</v>
      </c>
      <c r="I107" s="168">
        <v>15664</v>
      </c>
      <c r="J107" s="168">
        <v>1000</v>
      </c>
      <c r="K107" s="97">
        <v>21445</v>
      </c>
      <c r="L107" s="214">
        <v>-6472</v>
      </c>
      <c r="M107" s="97">
        <v>81154</v>
      </c>
      <c r="N107" s="159">
        <v>16492</v>
      </c>
      <c r="O107" s="97">
        <v>64662</v>
      </c>
      <c r="P107" s="97">
        <v>12527900</v>
      </c>
      <c r="Q107" s="169">
        <v>0.5161439666664005</v>
      </c>
    </row>
    <row r="108" spans="1:17" s="93" customFormat="1" ht="12" customHeight="1">
      <c r="A108" s="113">
        <v>846</v>
      </c>
      <c r="B108" s="109" t="s">
        <v>180</v>
      </c>
      <c r="C108" s="168">
        <v>2662</v>
      </c>
      <c r="D108" s="97">
        <v>10176</v>
      </c>
      <c r="E108" s="97">
        <v>4523</v>
      </c>
      <c r="F108" s="168">
        <v>13580</v>
      </c>
      <c r="G108" s="168">
        <v>54064</v>
      </c>
      <c r="H108" s="168">
        <v>716</v>
      </c>
      <c r="I108" s="168">
        <v>13350</v>
      </c>
      <c r="J108" s="168"/>
      <c r="K108" s="97">
        <v>25318</v>
      </c>
      <c r="L108" s="214">
        <v>-6824</v>
      </c>
      <c r="M108" s="97">
        <v>117565</v>
      </c>
      <c r="N108" s="159">
        <v>33596</v>
      </c>
      <c r="O108" s="97">
        <v>83969</v>
      </c>
      <c r="P108" s="97">
        <v>23312900</v>
      </c>
      <c r="Q108" s="169">
        <v>0.3601825598702864</v>
      </c>
    </row>
    <row r="109" spans="1:17" s="93" customFormat="1" ht="12" customHeight="1">
      <c r="A109" s="113">
        <v>829</v>
      </c>
      <c r="B109" s="109" t="s">
        <v>181</v>
      </c>
      <c r="C109" s="168">
        <v>2026</v>
      </c>
      <c r="D109" s="97">
        <v>7834</v>
      </c>
      <c r="E109" s="97">
        <v>3482</v>
      </c>
      <c r="F109" s="168">
        <v>10380</v>
      </c>
      <c r="G109" s="168">
        <v>41622</v>
      </c>
      <c r="H109" s="168">
        <v>551</v>
      </c>
      <c r="I109" s="168">
        <v>6550</v>
      </c>
      <c r="J109" s="168"/>
      <c r="K109" s="97">
        <v>19492</v>
      </c>
      <c r="L109" s="214">
        <v>-5017</v>
      </c>
      <c r="M109" s="97">
        <v>86920</v>
      </c>
      <c r="N109" s="159">
        <v>22520</v>
      </c>
      <c r="O109" s="97">
        <v>64400</v>
      </c>
      <c r="P109" s="97">
        <v>17947750</v>
      </c>
      <c r="Q109" s="169">
        <v>0.3588193506149796</v>
      </c>
    </row>
    <row r="110" spans="1:17" s="93" customFormat="1" ht="12" customHeight="1">
      <c r="A110" s="113">
        <v>837</v>
      </c>
      <c r="B110" s="109" t="s">
        <v>84</v>
      </c>
      <c r="C110" s="168">
        <v>2669</v>
      </c>
      <c r="D110" s="97">
        <v>6823</v>
      </c>
      <c r="E110" s="97">
        <v>2930</v>
      </c>
      <c r="F110" s="168">
        <v>23255</v>
      </c>
      <c r="G110" s="168">
        <v>31159</v>
      </c>
      <c r="H110" s="168">
        <v>464</v>
      </c>
      <c r="I110" s="168">
        <v>17850</v>
      </c>
      <c r="J110" s="168">
        <v>3470</v>
      </c>
      <c r="K110" s="97">
        <v>25369</v>
      </c>
      <c r="L110" s="214">
        <v>-5898</v>
      </c>
      <c r="M110" s="97">
        <v>108091</v>
      </c>
      <c r="N110" s="159">
        <v>20333</v>
      </c>
      <c r="O110" s="97">
        <v>87758</v>
      </c>
      <c r="P110" s="97">
        <v>15101300</v>
      </c>
      <c r="Q110" s="169">
        <v>0.5811287769927093</v>
      </c>
    </row>
    <row r="111" spans="1:17" s="93" customFormat="1" ht="12" customHeight="1">
      <c r="A111" s="113">
        <v>875</v>
      </c>
      <c r="B111" s="109" t="s">
        <v>85</v>
      </c>
      <c r="C111" s="168">
        <v>1986</v>
      </c>
      <c r="D111" s="97">
        <v>4192</v>
      </c>
      <c r="E111" s="97">
        <v>1800</v>
      </c>
      <c r="F111" s="168">
        <v>5301</v>
      </c>
      <c r="G111" s="168">
        <v>19146</v>
      </c>
      <c r="H111" s="168">
        <v>285</v>
      </c>
      <c r="I111" s="168">
        <v>9204</v>
      </c>
      <c r="J111" s="168"/>
      <c r="K111" s="97">
        <v>14454</v>
      </c>
      <c r="L111" s="214">
        <v>-3096</v>
      </c>
      <c r="M111" s="97">
        <v>53272</v>
      </c>
      <c r="N111" s="159">
        <v>10596</v>
      </c>
      <c r="O111" s="97">
        <v>42676</v>
      </c>
      <c r="P111" s="97">
        <v>9279150</v>
      </c>
      <c r="Q111" s="169">
        <v>0.4599128152901936</v>
      </c>
    </row>
    <row r="112" spans="1:17" s="93" customFormat="1" ht="12" customHeight="1">
      <c r="A112" s="113">
        <v>888.01</v>
      </c>
      <c r="B112" s="109" t="s">
        <v>189</v>
      </c>
      <c r="C112" s="168">
        <v>3602</v>
      </c>
      <c r="D112" s="97">
        <v>7554</v>
      </c>
      <c r="E112" s="97">
        <v>3244</v>
      </c>
      <c r="F112" s="168">
        <v>15178</v>
      </c>
      <c r="G112" s="168">
        <v>34501</v>
      </c>
      <c r="H112" s="168">
        <v>514</v>
      </c>
      <c r="I112" s="168">
        <v>12421</v>
      </c>
      <c r="J112" s="168"/>
      <c r="K112" s="97">
        <v>28389</v>
      </c>
      <c r="L112" s="214">
        <v>-6114</v>
      </c>
      <c r="M112" s="97">
        <v>99289</v>
      </c>
      <c r="N112" s="159">
        <v>18794</v>
      </c>
      <c r="O112" s="97">
        <v>80495</v>
      </c>
      <c r="P112" s="97">
        <v>16720850</v>
      </c>
      <c r="Q112" s="169">
        <v>0.48140495249942433</v>
      </c>
    </row>
    <row r="113" spans="1:17" s="93" customFormat="1" ht="12" customHeight="1">
      <c r="A113" s="113">
        <v>820.02</v>
      </c>
      <c r="B113" s="109" t="s">
        <v>190</v>
      </c>
      <c r="C113" s="168">
        <v>2976</v>
      </c>
      <c r="D113" s="97">
        <v>4923</v>
      </c>
      <c r="E113" s="97">
        <v>2114</v>
      </c>
      <c r="F113" s="168">
        <v>10029</v>
      </c>
      <c r="G113" s="168">
        <v>22481</v>
      </c>
      <c r="H113" s="168">
        <v>335</v>
      </c>
      <c r="I113" s="168">
        <v>4041</v>
      </c>
      <c r="J113" s="168"/>
      <c r="K113" s="97">
        <v>18703</v>
      </c>
      <c r="L113" s="214">
        <v>-3832</v>
      </c>
      <c r="M113" s="97">
        <v>61770</v>
      </c>
      <c r="N113" s="159">
        <v>21917</v>
      </c>
      <c r="O113" s="97">
        <v>39853</v>
      </c>
      <c r="P113" s="97">
        <v>10895350</v>
      </c>
      <c r="Q113" s="169">
        <v>0.36577989692850615</v>
      </c>
    </row>
    <row r="114" spans="1:17" s="93" customFormat="1" ht="12" customHeight="1">
      <c r="A114" s="113">
        <v>868</v>
      </c>
      <c r="B114" s="109" t="s">
        <v>86</v>
      </c>
      <c r="C114" s="168">
        <v>1649</v>
      </c>
      <c r="D114" s="97">
        <v>2891</v>
      </c>
      <c r="E114" s="97">
        <v>1241</v>
      </c>
      <c r="F114" s="168">
        <v>6261</v>
      </c>
      <c r="G114" s="168">
        <v>13203</v>
      </c>
      <c r="H114" s="168">
        <v>197</v>
      </c>
      <c r="I114" s="168">
        <v>7136</v>
      </c>
      <c r="J114" s="168">
        <v>350</v>
      </c>
      <c r="K114" s="97">
        <v>11149</v>
      </c>
      <c r="L114" s="214">
        <v>-3117</v>
      </c>
      <c r="M114" s="97">
        <v>40960</v>
      </c>
      <c r="N114" s="159">
        <v>9391</v>
      </c>
      <c r="O114" s="97">
        <v>31569</v>
      </c>
      <c r="P114" s="97">
        <v>6398950</v>
      </c>
      <c r="Q114" s="169">
        <v>0.49334656467076626</v>
      </c>
    </row>
    <row r="115" spans="1:17" s="93" customFormat="1" ht="12" customHeight="1">
      <c r="A115" s="113">
        <v>842</v>
      </c>
      <c r="B115" s="109" t="s">
        <v>416</v>
      </c>
      <c r="C115" s="168">
        <v>710</v>
      </c>
      <c r="D115" s="97">
        <v>808</v>
      </c>
      <c r="E115" s="97">
        <v>347</v>
      </c>
      <c r="F115" s="168">
        <v>1786</v>
      </c>
      <c r="G115" s="168">
        <v>3691</v>
      </c>
      <c r="H115" s="168">
        <v>55</v>
      </c>
      <c r="I115" s="168">
        <v>1938</v>
      </c>
      <c r="J115" s="168"/>
      <c r="K115" s="97">
        <v>3055</v>
      </c>
      <c r="L115" s="214">
        <v>-864</v>
      </c>
      <c r="M115" s="97">
        <v>11526</v>
      </c>
      <c r="N115" s="159">
        <v>2758</v>
      </c>
      <c r="O115" s="97">
        <v>8768</v>
      </c>
      <c r="P115" s="97">
        <v>1788700</v>
      </c>
      <c r="Q115" s="169">
        <v>0.490188404986862</v>
      </c>
    </row>
    <row r="116" spans="1:17" s="93" customFormat="1" ht="12" customHeight="1">
      <c r="A116" s="113">
        <v>867</v>
      </c>
      <c r="B116" s="109" t="s">
        <v>87</v>
      </c>
      <c r="C116" s="168">
        <v>658</v>
      </c>
      <c r="D116" s="97">
        <v>1379</v>
      </c>
      <c r="E116" s="97">
        <v>592</v>
      </c>
      <c r="F116" s="168">
        <v>5403</v>
      </c>
      <c r="G116" s="168">
        <v>6299</v>
      </c>
      <c r="H116" s="168">
        <v>94</v>
      </c>
      <c r="I116" s="168">
        <v>5813</v>
      </c>
      <c r="J116" s="168"/>
      <c r="K116" s="97">
        <v>5128</v>
      </c>
      <c r="L116" s="214">
        <v>-1676</v>
      </c>
      <c r="M116" s="97">
        <v>23690</v>
      </c>
      <c r="N116" s="159">
        <v>4046</v>
      </c>
      <c r="O116" s="97">
        <v>19644</v>
      </c>
      <c r="P116" s="97">
        <v>3052650</v>
      </c>
      <c r="Q116" s="169">
        <v>0.6435064615989387</v>
      </c>
    </row>
    <row r="117" spans="1:17" s="93" customFormat="1" ht="12" customHeight="1">
      <c r="A117" s="113">
        <v>872</v>
      </c>
      <c r="B117" s="109" t="s">
        <v>88</v>
      </c>
      <c r="C117" s="168">
        <v>5399</v>
      </c>
      <c r="D117" s="97">
        <v>16779</v>
      </c>
      <c r="E117" s="97">
        <v>7205</v>
      </c>
      <c r="F117" s="168">
        <v>23339</v>
      </c>
      <c r="G117" s="168">
        <v>76626</v>
      </c>
      <c r="H117" s="168">
        <v>1141</v>
      </c>
      <c r="I117" s="168">
        <v>24483</v>
      </c>
      <c r="J117" s="168">
        <v>7428</v>
      </c>
      <c r="K117" s="97">
        <v>62386</v>
      </c>
      <c r="L117" s="214">
        <v>-13869</v>
      </c>
      <c r="M117" s="97">
        <v>210917</v>
      </c>
      <c r="N117" s="159">
        <v>38657</v>
      </c>
      <c r="O117" s="97">
        <v>172260</v>
      </c>
      <c r="P117" s="97">
        <v>37137100</v>
      </c>
      <c r="Q117" s="169">
        <v>0.4638488196439679</v>
      </c>
    </row>
    <row r="118" spans="1:17" s="93" customFormat="1" ht="12" customHeight="1">
      <c r="A118" s="113">
        <v>877</v>
      </c>
      <c r="B118" s="109" t="s">
        <v>212</v>
      </c>
      <c r="C118" s="168">
        <v>1416</v>
      </c>
      <c r="D118" s="97">
        <v>2763</v>
      </c>
      <c r="E118" s="97">
        <v>1187</v>
      </c>
      <c r="F118" s="168">
        <v>3981</v>
      </c>
      <c r="G118" s="168">
        <v>12620</v>
      </c>
      <c r="H118" s="168">
        <v>188</v>
      </c>
      <c r="I118" s="168">
        <v>11465</v>
      </c>
      <c r="J118" s="168"/>
      <c r="K118" s="97">
        <v>10275</v>
      </c>
      <c r="L118" s="214">
        <v>-2997</v>
      </c>
      <c r="M118" s="97">
        <v>40898</v>
      </c>
      <c r="N118" s="159">
        <v>9096</v>
      </c>
      <c r="O118" s="97">
        <v>31802</v>
      </c>
      <c r="P118" s="97">
        <v>6116450</v>
      </c>
      <c r="Q118" s="169">
        <v>0.5199421232904707</v>
      </c>
    </row>
    <row r="119" spans="1:17" s="93" customFormat="1" ht="12" customHeight="1">
      <c r="A119" s="113">
        <v>853</v>
      </c>
      <c r="B119" s="109" t="s">
        <v>417</v>
      </c>
      <c r="C119" s="168">
        <v>3931</v>
      </c>
      <c r="D119" s="97">
        <v>10539</v>
      </c>
      <c r="E119" s="97">
        <v>4525</v>
      </c>
      <c r="F119" s="168">
        <v>24484</v>
      </c>
      <c r="G119" s="168">
        <v>48129</v>
      </c>
      <c r="H119" s="168">
        <v>717</v>
      </c>
      <c r="I119" s="168">
        <v>18979</v>
      </c>
      <c r="J119" s="168">
        <v>4500</v>
      </c>
      <c r="K119" s="97">
        <v>36834</v>
      </c>
      <c r="L119" s="214">
        <v>-7384</v>
      </c>
      <c r="M119" s="97">
        <v>145254</v>
      </c>
      <c r="N119" s="159">
        <v>31252</v>
      </c>
      <c r="O119" s="97">
        <v>114002</v>
      </c>
      <c r="P119" s="97">
        <v>23325800</v>
      </c>
      <c r="Q119" s="169">
        <v>0.48873779248728877</v>
      </c>
    </row>
    <row r="120" spans="1:17" s="93" customFormat="1" ht="12" customHeight="1">
      <c r="A120" s="113">
        <v>858</v>
      </c>
      <c r="B120" s="109" t="s">
        <v>236</v>
      </c>
      <c r="C120" s="168">
        <v>9282</v>
      </c>
      <c r="D120" s="97">
        <v>27322</v>
      </c>
      <c r="E120" s="97">
        <v>11732</v>
      </c>
      <c r="F120" s="168">
        <v>52631</v>
      </c>
      <c r="G120" s="168">
        <v>124779</v>
      </c>
      <c r="H120" s="168">
        <v>1858</v>
      </c>
      <c r="I120" s="168">
        <v>41530</v>
      </c>
      <c r="J120" s="168"/>
      <c r="K120" s="97">
        <v>95000</v>
      </c>
      <c r="L120" s="214">
        <v>-19318</v>
      </c>
      <c r="M120" s="97">
        <v>344816</v>
      </c>
      <c r="N120" s="159">
        <v>70167</v>
      </c>
      <c r="O120" s="97">
        <v>274649</v>
      </c>
      <c r="P120" s="97">
        <v>60474600</v>
      </c>
      <c r="Q120" s="169">
        <v>0.45415595969216827</v>
      </c>
    </row>
    <row r="121" spans="1:17" s="93" customFormat="1" ht="12" customHeight="1">
      <c r="A121" s="113">
        <v>879</v>
      </c>
      <c r="B121" s="109" t="s">
        <v>237</v>
      </c>
      <c r="C121" s="168">
        <v>3855</v>
      </c>
      <c r="D121" s="97">
        <v>9474</v>
      </c>
      <c r="E121" s="97">
        <v>4068</v>
      </c>
      <c r="F121" s="168">
        <v>11599</v>
      </c>
      <c r="G121" s="168">
        <v>43268</v>
      </c>
      <c r="H121" s="168">
        <v>644</v>
      </c>
      <c r="I121" s="168">
        <v>15341</v>
      </c>
      <c r="J121" s="168"/>
      <c r="K121" s="97">
        <v>33065</v>
      </c>
      <c r="L121" s="214">
        <v>-8118</v>
      </c>
      <c r="M121" s="97">
        <v>113196</v>
      </c>
      <c r="N121" s="159">
        <v>23527</v>
      </c>
      <c r="O121" s="97">
        <v>89669</v>
      </c>
      <c r="P121" s="97">
        <v>20970200</v>
      </c>
      <c r="Q121" s="169">
        <v>0.42760202573175266</v>
      </c>
    </row>
    <row r="122" spans="1:17" s="93" customFormat="1" ht="12" customHeight="1">
      <c r="A122" s="113">
        <v>835</v>
      </c>
      <c r="B122" s="109" t="s">
        <v>89</v>
      </c>
      <c r="C122" s="168">
        <v>4742</v>
      </c>
      <c r="D122" s="97">
        <v>20442</v>
      </c>
      <c r="E122" s="97">
        <v>9085</v>
      </c>
      <c r="F122" s="168">
        <v>151879</v>
      </c>
      <c r="G122" s="168">
        <v>69387</v>
      </c>
      <c r="H122" s="168">
        <v>1439</v>
      </c>
      <c r="I122" s="168">
        <v>17300</v>
      </c>
      <c r="J122" s="168"/>
      <c r="K122" s="97">
        <v>50860</v>
      </c>
      <c r="L122" s="214">
        <v>-109801</v>
      </c>
      <c r="M122" s="97">
        <v>215333</v>
      </c>
      <c r="N122" s="159">
        <v>24503</v>
      </c>
      <c r="O122" s="97">
        <v>190830</v>
      </c>
      <c r="P122" s="97">
        <v>46831450</v>
      </c>
      <c r="Q122" s="169">
        <v>0.407482578480914</v>
      </c>
    </row>
    <row r="123" spans="1:17" s="93" customFormat="1" ht="12" customHeight="1">
      <c r="A123" s="113">
        <v>855</v>
      </c>
      <c r="B123" s="109" t="s">
        <v>418</v>
      </c>
      <c r="C123" s="168">
        <v>1900</v>
      </c>
      <c r="D123" s="97">
        <v>3856</v>
      </c>
      <c r="E123" s="97">
        <v>1656</v>
      </c>
      <c r="F123" s="168">
        <v>4886</v>
      </c>
      <c r="G123" s="168">
        <v>17611</v>
      </c>
      <c r="H123" s="168">
        <v>262</v>
      </c>
      <c r="I123" s="168">
        <v>8397</v>
      </c>
      <c r="J123" s="168">
        <v>1850</v>
      </c>
      <c r="K123" s="97">
        <v>13295</v>
      </c>
      <c r="L123" s="214">
        <v>-5310</v>
      </c>
      <c r="M123" s="97">
        <v>48403</v>
      </c>
      <c r="N123" s="159">
        <v>11270</v>
      </c>
      <c r="O123" s="97">
        <v>37133</v>
      </c>
      <c r="P123" s="97">
        <v>8535150</v>
      </c>
      <c r="Q123" s="169">
        <v>0.43505972361352757</v>
      </c>
    </row>
    <row r="124" spans="1:17" s="93" customFormat="1" ht="12" customHeight="1">
      <c r="A124" s="113">
        <v>840</v>
      </c>
      <c r="B124" s="109" t="s">
        <v>419</v>
      </c>
      <c r="C124" s="168">
        <v>4288</v>
      </c>
      <c r="D124" s="97">
        <v>11531</v>
      </c>
      <c r="E124" s="97">
        <v>4951</v>
      </c>
      <c r="F124" s="168">
        <v>23362</v>
      </c>
      <c r="G124" s="168">
        <v>52662</v>
      </c>
      <c r="H124" s="168">
        <v>784</v>
      </c>
      <c r="I124" s="168">
        <v>29185</v>
      </c>
      <c r="J124" s="168"/>
      <c r="K124" s="97">
        <v>43276</v>
      </c>
      <c r="L124" s="214">
        <v>-10698</v>
      </c>
      <c r="M124" s="97">
        <v>159341</v>
      </c>
      <c r="N124" s="159">
        <v>32750</v>
      </c>
      <c r="O124" s="97">
        <v>126591</v>
      </c>
      <c r="P124" s="97">
        <v>25523000</v>
      </c>
      <c r="Q124" s="169">
        <v>0.4959879324530815</v>
      </c>
    </row>
    <row r="125" spans="1:17" s="93" customFormat="1" ht="12" customHeight="1">
      <c r="A125" s="113">
        <v>873</v>
      </c>
      <c r="B125" s="109" t="s">
        <v>185</v>
      </c>
      <c r="C125" s="168">
        <v>4633</v>
      </c>
      <c r="D125" s="97">
        <v>12088</v>
      </c>
      <c r="E125" s="97">
        <v>5191</v>
      </c>
      <c r="F125" s="168">
        <v>15060</v>
      </c>
      <c r="G125" s="168">
        <v>55207</v>
      </c>
      <c r="H125" s="168">
        <v>822</v>
      </c>
      <c r="I125" s="168">
        <v>24222</v>
      </c>
      <c r="J125" s="168">
        <v>10000</v>
      </c>
      <c r="K125" s="97">
        <v>42278</v>
      </c>
      <c r="L125" s="214">
        <v>-9867</v>
      </c>
      <c r="M125" s="97">
        <v>159634</v>
      </c>
      <c r="N125" s="159">
        <v>34776</v>
      </c>
      <c r="O125" s="97">
        <v>124858</v>
      </c>
      <c r="P125" s="97">
        <v>26756100</v>
      </c>
      <c r="Q125" s="169">
        <v>0.46665246429786106</v>
      </c>
    </row>
    <row r="126" spans="1:17" s="93" customFormat="1" ht="12" customHeight="1">
      <c r="A126" s="113">
        <v>865</v>
      </c>
      <c r="B126" s="109" t="s">
        <v>187</v>
      </c>
      <c r="C126" s="168">
        <v>4431</v>
      </c>
      <c r="D126" s="97">
        <v>11310</v>
      </c>
      <c r="E126" s="97">
        <v>4857</v>
      </c>
      <c r="F126" s="168">
        <v>14159</v>
      </c>
      <c r="G126" s="168">
        <v>51653</v>
      </c>
      <c r="H126" s="168">
        <v>769</v>
      </c>
      <c r="I126" s="168">
        <v>27811</v>
      </c>
      <c r="J126" s="168">
        <v>4500</v>
      </c>
      <c r="K126" s="97">
        <v>38995</v>
      </c>
      <c r="L126" s="214">
        <v>-8468</v>
      </c>
      <c r="M126" s="97">
        <v>150017</v>
      </c>
      <c r="N126" s="159">
        <v>34690</v>
      </c>
      <c r="O126" s="97">
        <v>115327</v>
      </c>
      <c r="P126" s="97">
        <v>25033650</v>
      </c>
      <c r="Q126" s="169">
        <v>0.46068791406766496</v>
      </c>
    </row>
    <row r="127" spans="1:17" s="93" customFormat="1" ht="12" customHeight="1">
      <c r="A127" s="113">
        <v>857</v>
      </c>
      <c r="B127" s="109" t="s">
        <v>90</v>
      </c>
      <c r="C127" s="168">
        <v>2423</v>
      </c>
      <c r="D127" s="97">
        <v>9269</v>
      </c>
      <c r="E127" s="97">
        <v>4120</v>
      </c>
      <c r="F127" s="168">
        <v>91979</v>
      </c>
      <c r="G127" s="168">
        <v>31464</v>
      </c>
      <c r="H127" s="168">
        <v>652</v>
      </c>
      <c r="I127" s="168">
        <v>16000</v>
      </c>
      <c r="J127" s="168"/>
      <c r="K127" s="97">
        <v>23062</v>
      </c>
      <c r="L127" s="214">
        <v>-3679</v>
      </c>
      <c r="M127" s="97">
        <v>175290</v>
      </c>
      <c r="N127" s="159">
        <v>15207</v>
      </c>
      <c r="O127" s="97">
        <v>160083</v>
      </c>
      <c r="P127" s="97">
        <v>21236050</v>
      </c>
      <c r="Q127" s="169">
        <v>0.75382662971692</v>
      </c>
    </row>
    <row r="128" spans="1:17" s="93" customFormat="1" ht="12" customHeight="1">
      <c r="A128" s="113">
        <v>838</v>
      </c>
      <c r="B128" s="109" t="s">
        <v>338</v>
      </c>
      <c r="C128" s="168">
        <v>4185</v>
      </c>
      <c r="D128" s="97">
        <v>10362</v>
      </c>
      <c r="E128" s="97">
        <v>4449</v>
      </c>
      <c r="F128" s="168">
        <v>15623</v>
      </c>
      <c r="G128" s="168">
        <v>47321</v>
      </c>
      <c r="H128" s="168">
        <v>705</v>
      </c>
      <c r="I128" s="168">
        <v>26321</v>
      </c>
      <c r="J128" s="168"/>
      <c r="K128" s="97">
        <v>38527</v>
      </c>
      <c r="L128" s="214">
        <v>-10302</v>
      </c>
      <c r="M128" s="97">
        <v>137191</v>
      </c>
      <c r="N128" s="159">
        <v>30571</v>
      </c>
      <c r="O128" s="97">
        <v>106620</v>
      </c>
      <c r="P128" s="97">
        <v>22934200</v>
      </c>
      <c r="Q128" s="169">
        <v>0.4648952219828902</v>
      </c>
    </row>
    <row r="129" spans="1:17" s="93" customFormat="1" ht="12" customHeight="1">
      <c r="A129" s="113">
        <v>866</v>
      </c>
      <c r="B129" s="109" t="s">
        <v>200</v>
      </c>
      <c r="C129" s="168">
        <v>2939</v>
      </c>
      <c r="D129" s="97">
        <v>7094</v>
      </c>
      <c r="E129" s="97">
        <v>3046</v>
      </c>
      <c r="F129" s="168">
        <v>8878</v>
      </c>
      <c r="G129" s="168">
        <v>32397</v>
      </c>
      <c r="H129" s="168">
        <v>482</v>
      </c>
      <c r="I129" s="168">
        <v>10334</v>
      </c>
      <c r="J129" s="168"/>
      <c r="K129" s="97">
        <v>24458</v>
      </c>
      <c r="L129" s="214">
        <v>-5578</v>
      </c>
      <c r="M129" s="97">
        <v>84050</v>
      </c>
      <c r="N129" s="159">
        <v>21266</v>
      </c>
      <c r="O129" s="97">
        <v>62784</v>
      </c>
      <c r="P129" s="97">
        <v>15701400</v>
      </c>
      <c r="Q129" s="169">
        <v>0.39986243264931787</v>
      </c>
    </row>
    <row r="130" spans="1:17" s="93" customFormat="1" ht="12" customHeight="1">
      <c r="A130" s="113">
        <v>839</v>
      </c>
      <c r="B130" s="109" t="s">
        <v>91</v>
      </c>
      <c r="C130" s="168">
        <v>1867</v>
      </c>
      <c r="D130" s="97">
        <v>6583</v>
      </c>
      <c r="E130" s="97">
        <v>2926</v>
      </c>
      <c r="F130" s="168">
        <v>8780</v>
      </c>
      <c r="G130" s="168">
        <v>22345</v>
      </c>
      <c r="H130" s="168">
        <v>463</v>
      </c>
      <c r="I130" s="168">
        <v>11050</v>
      </c>
      <c r="J130" s="168"/>
      <c r="K130" s="97">
        <v>16378</v>
      </c>
      <c r="L130" s="214">
        <v>-4689</v>
      </c>
      <c r="M130" s="97">
        <v>65703</v>
      </c>
      <c r="N130" s="159">
        <v>10544</v>
      </c>
      <c r="O130" s="97">
        <v>55159</v>
      </c>
      <c r="P130" s="97">
        <v>15081200</v>
      </c>
      <c r="Q130" s="169">
        <v>0.3657467575524494</v>
      </c>
    </row>
    <row r="131" spans="1:17" s="93" customFormat="1" ht="12" customHeight="1">
      <c r="A131" s="113">
        <v>854</v>
      </c>
      <c r="B131" s="109" t="s">
        <v>191</v>
      </c>
      <c r="C131" s="168">
        <v>4498</v>
      </c>
      <c r="D131" s="97">
        <v>12724</v>
      </c>
      <c r="E131" s="97">
        <v>5464</v>
      </c>
      <c r="F131" s="168">
        <v>15883</v>
      </c>
      <c r="G131" s="168">
        <v>58108</v>
      </c>
      <c r="H131" s="168">
        <v>865</v>
      </c>
      <c r="I131" s="168">
        <v>12645</v>
      </c>
      <c r="J131" s="168"/>
      <c r="K131" s="97">
        <v>43868</v>
      </c>
      <c r="L131" s="214">
        <v>-10796</v>
      </c>
      <c r="M131" s="97">
        <v>143259</v>
      </c>
      <c r="N131" s="159">
        <v>36064</v>
      </c>
      <c r="O131" s="97">
        <v>107195</v>
      </c>
      <c r="P131" s="97">
        <v>28162400</v>
      </c>
      <c r="Q131" s="169">
        <v>0.3806316223049172</v>
      </c>
    </row>
    <row r="132" spans="2:17" s="93" customFormat="1" ht="21" customHeight="1">
      <c r="B132" s="92" t="s">
        <v>92</v>
      </c>
      <c r="C132" s="102"/>
      <c r="D132" s="104"/>
      <c r="E132" s="104"/>
      <c r="F132" s="102"/>
      <c r="G132" s="102"/>
      <c r="H132" s="102"/>
      <c r="I132" s="102"/>
      <c r="J132" s="102"/>
      <c r="K132" s="104"/>
      <c r="L132" s="155"/>
      <c r="M132" s="104"/>
      <c r="N132" s="112"/>
      <c r="O132" s="111"/>
      <c r="P132" s="111"/>
      <c r="Q132" s="114"/>
    </row>
    <row r="133" spans="1:17" s="93" customFormat="1" ht="12" customHeight="1">
      <c r="A133" s="113">
        <v>706.01</v>
      </c>
      <c r="B133" s="109" t="s">
        <v>167</v>
      </c>
      <c r="C133" s="168">
        <v>782</v>
      </c>
      <c r="D133" s="97">
        <v>3101</v>
      </c>
      <c r="E133" s="97">
        <v>1648</v>
      </c>
      <c r="F133" s="168">
        <v>17573</v>
      </c>
      <c r="G133" s="168">
        <v>10492</v>
      </c>
      <c r="H133" s="168">
        <v>261</v>
      </c>
      <c r="I133" s="168"/>
      <c r="J133" s="168"/>
      <c r="K133" s="97">
        <v>13595</v>
      </c>
      <c r="L133" s="214">
        <v>-1792</v>
      </c>
      <c r="M133" s="97">
        <v>45660</v>
      </c>
      <c r="N133" s="159">
        <v>3110</v>
      </c>
      <c r="O133" s="97">
        <v>42550</v>
      </c>
      <c r="P133" s="97">
        <v>8497150</v>
      </c>
      <c r="Q133" s="169">
        <v>0.5007561358808542</v>
      </c>
    </row>
    <row r="134" spans="1:17" s="93" customFormat="1" ht="12" customHeight="1">
      <c r="A134" s="113">
        <v>706</v>
      </c>
      <c r="B134" s="109" t="s">
        <v>95</v>
      </c>
      <c r="C134" s="168">
        <v>2051</v>
      </c>
      <c r="D134" s="97">
        <v>5748</v>
      </c>
      <c r="E134" s="97">
        <v>3056</v>
      </c>
      <c r="F134" s="168">
        <v>32463</v>
      </c>
      <c r="G134" s="168">
        <v>19452</v>
      </c>
      <c r="H134" s="168">
        <v>484</v>
      </c>
      <c r="I134" s="168"/>
      <c r="J134" s="168">
        <v>3000</v>
      </c>
      <c r="K134" s="97">
        <v>25203</v>
      </c>
      <c r="L134" s="214">
        <v>-10383</v>
      </c>
      <c r="M134" s="97">
        <v>81074</v>
      </c>
      <c r="N134" s="159">
        <v>6219</v>
      </c>
      <c r="O134" s="97">
        <v>74855</v>
      </c>
      <c r="P134" s="97">
        <v>15753000</v>
      </c>
      <c r="Q134" s="169">
        <v>0.4751793309210944</v>
      </c>
    </row>
    <row r="135" spans="1:17" s="93" customFormat="1" ht="12" customHeight="1">
      <c r="A135" s="113">
        <v>720</v>
      </c>
      <c r="B135" s="109" t="s">
        <v>96</v>
      </c>
      <c r="C135" s="168">
        <v>5735</v>
      </c>
      <c r="D135" s="97">
        <v>17965</v>
      </c>
      <c r="E135" s="97">
        <v>9551</v>
      </c>
      <c r="F135" s="168">
        <v>51114</v>
      </c>
      <c r="G135" s="168">
        <v>60520</v>
      </c>
      <c r="H135" s="168">
        <v>1513</v>
      </c>
      <c r="I135" s="168">
        <v>28000</v>
      </c>
      <c r="J135" s="168">
        <v>12000</v>
      </c>
      <c r="K135" s="97">
        <v>78766</v>
      </c>
      <c r="L135" s="214">
        <v>-10607</v>
      </c>
      <c r="M135" s="97">
        <v>254557</v>
      </c>
      <c r="N135" s="159">
        <v>10884</v>
      </c>
      <c r="O135" s="97">
        <v>243673</v>
      </c>
      <c r="P135" s="97">
        <v>49231650</v>
      </c>
      <c r="Q135" s="169">
        <v>0.49495192625069445</v>
      </c>
    </row>
    <row r="136" spans="1:17" s="93" customFormat="1" ht="12" customHeight="1">
      <c r="A136" s="113">
        <v>713.03</v>
      </c>
      <c r="B136" s="102" t="s">
        <v>94</v>
      </c>
      <c r="C136" s="168">
        <v>1528</v>
      </c>
      <c r="D136" s="97">
        <v>4667</v>
      </c>
      <c r="E136" s="97">
        <v>2481</v>
      </c>
      <c r="F136" s="168">
        <v>6800</v>
      </c>
      <c r="G136" s="168">
        <v>15978</v>
      </c>
      <c r="H136" s="168">
        <v>393</v>
      </c>
      <c r="I136" s="168">
        <v>9500</v>
      </c>
      <c r="J136" s="168"/>
      <c r="K136" s="97">
        <v>20465</v>
      </c>
      <c r="L136" s="214">
        <v>-3135</v>
      </c>
      <c r="M136" s="97">
        <v>58677</v>
      </c>
      <c r="N136" s="159">
        <v>2734</v>
      </c>
      <c r="O136" s="97">
        <v>55943</v>
      </c>
      <c r="P136" s="97">
        <v>12790700</v>
      </c>
      <c r="Q136" s="169">
        <v>0.4373724659322789</v>
      </c>
    </row>
    <row r="137" spans="1:17" s="93" customFormat="1" ht="12" customHeight="1">
      <c r="A137" s="113">
        <v>717</v>
      </c>
      <c r="B137" s="109" t="s">
        <v>97</v>
      </c>
      <c r="C137" s="168">
        <v>6711</v>
      </c>
      <c r="D137" s="97">
        <v>20250</v>
      </c>
      <c r="E137" s="97">
        <v>10765</v>
      </c>
      <c r="F137" s="168">
        <v>150841</v>
      </c>
      <c r="G137" s="168">
        <v>68520</v>
      </c>
      <c r="H137" s="168">
        <v>1705</v>
      </c>
      <c r="I137" s="168">
        <v>46400</v>
      </c>
      <c r="J137" s="168">
        <v>15700</v>
      </c>
      <c r="K137" s="97">
        <v>88782</v>
      </c>
      <c r="L137" s="214">
        <v>-35351</v>
      </c>
      <c r="M137" s="97">
        <v>374323</v>
      </c>
      <c r="N137" s="159">
        <v>12677</v>
      </c>
      <c r="O137" s="97">
        <v>361646</v>
      </c>
      <c r="P137" s="97">
        <v>55492100</v>
      </c>
      <c r="Q137" s="169">
        <v>0.6517071799409285</v>
      </c>
    </row>
    <row r="138" spans="1:17" s="93" customFormat="1" ht="12" customHeight="1">
      <c r="A138" s="113">
        <v>707</v>
      </c>
      <c r="B138" s="109" t="s">
        <v>98</v>
      </c>
      <c r="C138" s="168">
        <v>4472</v>
      </c>
      <c r="D138" s="97">
        <v>4646</v>
      </c>
      <c r="E138" s="97">
        <v>2470</v>
      </c>
      <c r="F138" s="168">
        <v>39245</v>
      </c>
      <c r="G138" s="168">
        <v>15721</v>
      </c>
      <c r="H138" s="168">
        <v>391</v>
      </c>
      <c r="I138" s="168">
        <v>17300</v>
      </c>
      <c r="J138" s="168">
        <v>5950</v>
      </c>
      <c r="K138" s="97">
        <v>20370</v>
      </c>
      <c r="L138" s="214">
        <v>-53752</v>
      </c>
      <c r="M138" s="97">
        <v>56813</v>
      </c>
      <c r="N138" s="159">
        <v>3636</v>
      </c>
      <c r="O138" s="97">
        <v>53177</v>
      </c>
      <c r="P138" s="97">
        <v>12731600</v>
      </c>
      <c r="Q138" s="169">
        <v>0.41767727544063593</v>
      </c>
    </row>
    <row r="139" spans="1:17" s="93" customFormat="1" ht="12" customHeight="1">
      <c r="A139" s="113">
        <v>722</v>
      </c>
      <c r="B139" s="109" t="s">
        <v>99</v>
      </c>
      <c r="C139" s="168">
        <v>111172</v>
      </c>
      <c r="D139" s="97">
        <v>61915</v>
      </c>
      <c r="E139" s="97">
        <v>32916</v>
      </c>
      <c r="F139" s="168">
        <v>223411</v>
      </c>
      <c r="G139" s="168">
        <v>209507</v>
      </c>
      <c r="H139" s="168">
        <v>5213</v>
      </c>
      <c r="I139" s="168">
        <v>91500</v>
      </c>
      <c r="J139" s="168">
        <v>169672</v>
      </c>
      <c r="K139" s="97">
        <v>271460</v>
      </c>
      <c r="L139" s="214">
        <v>-160282</v>
      </c>
      <c r="M139" s="97">
        <v>1016484</v>
      </c>
      <c r="N139" s="159">
        <v>31912</v>
      </c>
      <c r="O139" s="97">
        <v>984572</v>
      </c>
      <c r="P139" s="97">
        <v>169672250</v>
      </c>
      <c r="Q139" s="169">
        <v>0.5802787432830059</v>
      </c>
    </row>
    <row r="140" spans="1:17" s="93" customFormat="1" ht="12" customHeight="1">
      <c r="A140" s="113">
        <v>715</v>
      </c>
      <c r="B140" s="109" t="s">
        <v>100</v>
      </c>
      <c r="C140" s="168">
        <v>17997</v>
      </c>
      <c r="D140" s="97">
        <v>31686</v>
      </c>
      <c r="E140" s="97">
        <v>16845</v>
      </c>
      <c r="F140" s="168">
        <v>63697</v>
      </c>
      <c r="G140" s="168">
        <v>107219</v>
      </c>
      <c r="H140" s="168">
        <v>2668</v>
      </c>
      <c r="I140" s="168">
        <v>45500</v>
      </c>
      <c r="J140" s="168"/>
      <c r="K140" s="97">
        <v>138924</v>
      </c>
      <c r="L140" s="214">
        <v>-19237</v>
      </c>
      <c r="M140" s="97">
        <v>405299</v>
      </c>
      <c r="N140" s="159">
        <v>20414</v>
      </c>
      <c r="O140" s="97">
        <v>384885</v>
      </c>
      <c r="P140" s="97">
        <v>86832450</v>
      </c>
      <c r="Q140" s="169">
        <v>0.44325019045299313</v>
      </c>
    </row>
    <row r="141" spans="1:17" s="93" customFormat="1" ht="12" customHeight="1">
      <c r="A141" s="113">
        <v>721</v>
      </c>
      <c r="B141" s="109" t="s">
        <v>339</v>
      </c>
      <c r="C141" s="168">
        <v>2960</v>
      </c>
      <c r="D141" s="97">
        <v>9351</v>
      </c>
      <c r="E141" s="97">
        <v>4971</v>
      </c>
      <c r="F141" s="168">
        <v>16303</v>
      </c>
      <c r="G141" s="168">
        <v>31642</v>
      </c>
      <c r="H141" s="168">
        <v>787</v>
      </c>
      <c r="I141" s="168">
        <v>20300</v>
      </c>
      <c r="J141" s="168"/>
      <c r="K141" s="97">
        <v>40999</v>
      </c>
      <c r="L141" s="214">
        <v>-5400</v>
      </c>
      <c r="M141" s="97">
        <v>121913</v>
      </c>
      <c r="N141" s="159">
        <v>6646</v>
      </c>
      <c r="O141" s="97">
        <v>115267</v>
      </c>
      <c r="P141" s="97">
        <v>25625750</v>
      </c>
      <c r="Q141" s="169">
        <v>0.449809273874911</v>
      </c>
    </row>
    <row r="142" spans="1:17" s="93" customFormat="1" ht="12" customHeight="1">
      <c r="A142" s="113">
        <v>728</v>
      </c>
      <c r="B142" s="109" t="s">
        <v>340</v>
      </c>
      <c r="C142" s="168">
        <v>29462</v>
      </c>
      <c r="D142" s="97">
        <v>83845</v>
      </c>
      <c r="E142" s="97">
        <v>44575</v>
      </c>
      <c r="F142" s="168">
        <v>166168</v>
      </c>
      <c r="G142" s="168">
        <v>283714</v>
      </c>
      <c r="H142" s="168">
        <v>7060</v>
      </c>
      <c r="I142" s="168">
        <v>68500</v>
      </c>
      <c r="J142" s="168">
        <v>17470</v>
      </c>
      <c r="K142" s="97">
        <v>367611</v>
      </c>
      <c r="L142" s="214">
        <v>-67988</v>
      </c>
      <c r="M142" s="97">
        <v>1000417</v>
      </c>
      <c r="N142" s="159">
        <v>27360</v>
      </c>
      <c r="O142" s="97">
        <v>973057</v>
      </c>
      <c r="P142" s="97">
        <v>229769650</v>
      </c>
      <c r="Q142" s="169">
        <v>0.42349239771223046</v>
      </c>
    </row>
    <row r="143" spans="1:17" s="93" customFormat="1" ht="12" customHeight="1">
      <c r="A143" s="113">
        <v>710</v>
      </c>
      <c r="B143" s="109" t="s">
        <v>101</v>
      </c>
      <c r="C143" s="168">
        <v>2792</v>
      </c>
      <c r="D143" s="97">
        <v>6107</v>
      </c>
      <c r="E143" s="97">
        <v>3247</v>
      </c>
      <c r="F143" s="168">
        <v>94493</v>
      </c>
      <c r="G143" s="168">
        <v>20665</v>
      </c>
      <c r="H143" s="168">
        <v>514</v>
      </c>
      <c r="I143" s="168"/>
      <c r="J143" s="168"/>
      <c r="K143" s="97">
        <v>26775</v>
      </c>
      <c r="L143" s="214">
        <v>-29608</v>
      </c>
      <c r="M143" s="97">
        <v>124985</v>
      </c>
      <c r="N143" s="159">
        <v>5204</v>
      </c>
      <c r="O143" s="97">
        <v>119781</v>
      </c>
      <c r="P143" s="97">
        <v>16735450</v>
      </c>
      <c r="Q143" s="169">
        <v>0.7157321733207055</v>
      </c>
    </row>
    <row r="144" spans="1:17" s="93" customFormat="1" ht="12" customHeight="1">
      <c r="A144" s="113">
        <v>718</v>
      </c>
      <c r="B144" s="109" t="s">
        <v>173</v>
      </c>
      <c r="C144" s="168">
        <v>2862</v>
      </c>
      <c r="D144" s="97">
        <v>10152</v>
      </c>
      <c r="E144" s="97">
        <v>5397</v>
      </c>
      <c r="F144" s="168">
        <v>36391</v>
      </c>
      <c r="G144" s="168">
        <v>34352</v>
      </c>
      <c r="H144" s="168">
        <v>855</v>
      </c>
      <c r="I144" s="168">
        <v>16300</v>
      </c>
      <c r="J144" s="168">
        <v>16185</v>
      </c>
      <c r="K144" s="97">
        <v>44509</v>
      </c>
      <c r="L144" s="214">
        <v>-5982</v>
      </c>
      <c r="M144" s="97">
        <v>161021</v>
      </c>
      <c r="N144" s="159">
        <v>4389</v>
      </c>
      <c r="O144" s="97">
        <v>156632</v>
      </c>
      <c r="P144" s="97">
        <v>27820150</v>
      </c>
      <c r="Q144" s="169">
        <v>0.5630163748218467</v>
      </c>
    </row>
    <row r="145" spans="1:17" s="93" customFormat="1" ht="12" customHeight="1">
      <c r="A145" s="113">
        <v>716</v>
      </c>
      <c r="B145" s="109" t="s">
        <v>102</v>
      </c>
      <c r="C145" s="168">
        <v>7972</v>
      </c>
      <c r="D145" s="97">
        <v>29604</v>
      </c>
      <c r="E145" s="97">
        <v>15739</v>
      </c>
      <c r="F145" s="168">
        <v>69778</v>
      </c>
      <c r="G145" s="168">
        <v>100174</v>
      </c>
      <c r="H145" s="168">
        <v>2493</v>
      </c>
      <c r="I145" s="168"/>
      <c r="J145" s="168"/>
      <c r="K145" s="97">
        <v>129796</v>
      </c>
      <c r="L145" s="214">
        <v>-15520</v>
      </c>
      <c r="M145" s="97">
        <v>340036</v>
      </c>
      <c r="N145" s="159">
        <v>10370</v>
      </c>
      <c r="O145" s="97">
        <v>329666</v>
      </c>
      <c r="P145" s="97">
        <v>81127400</v>
      </c>
      <c r="Q145" s="169">
        <v>0.4063559290695869</v>
      </c>
    </row>
    <row r="146" spans="1:17" s="93" customFormat="1" ht="12" customHeight="1">
      <c r="A146" s="113">
        <v>709</v>
      </c>
      <c r="B146" s="109" t="s">
        <v>170</v>
      </c>
      <c r="C146" s="168">
        <v>4890</v>
      </c>
      <c r="D146" s="97">
        <v>13829</v>
      </c>
      <c r="E146" s="97">
        <v>7352</v>
      </c>
      <c r="F146" s="168">
        <v>54589</v>
      </c>
      <c r="G146" s="168">
        <v>46794</v>
      </c>
      <c r="H146" s="168">
        <v>1164</v>
      </c>
      <c r="I146" s="168">
        <v>64000</v>
      </c>
      <c r="J146" s="168"/>
      <c r="K146" s="97">
        <v>60722</v>
      </c>
      <c r="L146" s="214">
        <v>-17795</v>
      </c>
      <c r="M146" s="97">
        <v>235545</v>
      </c>
      <c r="N146" s="159">
        <v>13969</v>
      </c>
      <c r="O146" s="97">
        <v>221576</v>
      </c>
      <c r="P146" s="97">
        <v>37897100</v>
      </c>
      <c r="Q146" s="169">
        <v>0.5846779832757651</v>
      </c>
    </row>
    <row r="147" spans="1:17" s="93" customFormat="1" ht="12" customHeight="1">
      <c r="A147" s="113">
        <v>719</v>
      </c>
      <c r="B147" s="109" t="s">
        <v>172</v>
      </c>
      <c r="C147" s="168">
        <v>8496</v>
      </c>
      <c r="D147" s="97">
        <v>26927</v>
      </c>
      <c r="E147" s="97">
        <v>14316</v>
      </c>
      <c r="F147" s="168">
        <v>50241</v>
      </c>
      <c r="G147" s="168">
        <v>91116</v>
      </c>
      <c r="H147" s="168">
        <v>2267</v>
      </c>
      <c r="I147" s="168">
        <v>52500</v>
      </c>
      <c r="J147" s="168"/>
      <c r="K147" s="97">
        <v>118060</v>
      </c>
      <c r="L147" s="214">
        <v>-13941</v>
      </c>
      <c r="M147" s="97">
        <v>349982</v>
      </c>
      <c r="N147" s="159">
        <v>13128</v>
      </c>
      <c r="O147" s="97">
        <v>336854</v>
      </c>
      <c r="P147" s="97">
        <v>73791550</v>
      </c>
      <c r="Q147" s="169">
        <v>0.45649400236205906</v>
      </c>
    </row>
    <row r="148" spans="1:17" s="93" customFormat="1" ht="12" customHeight="1">
      <c r="A148" s="113">
        <v>712</v>
      </c>
      <c r="B148" s="109" t="s">
        <v>213</v>
      </c>
      <c r="C148" s="168">
        <v>10145</v>
      </c>
      <c r="D148" s="97">
        <v>33062</v>
      </c>
      <c r="E148" s="97">
        <v>17577</v>
      </c>
      <c r="F148" s="168">
        <v>80544</v>
      </c>
      <c r="G148" s="168">
        <v>111875</v>
      </c>
      <c r="H148" s="168">
        <v>2784</v>
      </c>
      <c r="I148" s="168"/>
      <c r="J148" s="168">
        <v>10420</v>
      </c>
      <c r="K148" s="97">
        <v>144958</v>
      </c>
      <c r="L148" s="214">
        <v>-16455</v>
      </c>
      <c r="M148" s="97">
        <v>394910</v>
      </c>
      <c r="N148" s="159">
        <v>21693</v>
      </c>
      <c r="O148" s="97">
        <v>373217</v>
      </c>
      <c r="P148" s="97">
        <v>90603550</v>
      </c>
      <c r="Q148" s="169">
        <v>0.4119231531214836</v>
      </c>
    </row>
    <row r="149" spans="1:17" s="93" customFormat="1" ht="12" customHeight="1">
      <c r="A149" s="113">
        <v>713.04</v>
      </c>
      <c r="B149" s="109" t="s">
        <v>231</v>
      </c>
      <c r="C149" s="168">
        <v>1446</v>
      </c>
      <c r="D149" s="97">
        <v>3746</v>
      </c>
      <c r="E149" s="97">
        <v>1992</v>
      </c>
      <c r="F149" s="168">
        <v>6558</v>
      </c>
      <c r="G149" s="168">
        <v>12824</v>
      </c>
      <c r="H149" s="168">
        <v>315</v>
      </c>
      <c r="I149" s="168">
        <v>13250</v>
      </c>
      <c r="J149" s="168"/>
      <c r="K149" s="97">
        <v>16425</v>
      </c>
      <c r="L149" s="214">
        <v>-2918</v>
      </c>
      <c r="M149" s="97">
        <v>53638</v>
      </c>
      <c r="N149" s="159">
        <v>1994</v>
      </c>
      <c r="O149" s="97">
        <v>51644</v>
      </c>
      <c r="P149" s="97">
        <v>10265500</v>
      </c>
      <c r="Q149" s="169">
        <v>0.5030831425649018</v>
      </c>
    </row>
    <row r="150" spans="1:17" s="93" customFormat="1" ht="12" customHeight="1">
      <c r="A150" s="113">
        <v>725</v>
      </c>
      <c r="B150" s="109" t="s">
        <v>171</v>
      </c>
      <c r="C150" s="168">
        <v>5252</v>
      </c>
      <c r="D150" s="97">
        <v>6934</v>
      </c>
      <c r="E150" s="97">
        <v>3687</v>
      </c>
      <c r="F150" s="168">
        <v>20710</v>
      </c>
      <c r="G150" s="168">
        <v>23464</v>
      </c>
      <c r="H150" s="168">
        <v>584</v>
      </c>
      <c r="I150" s="168">
        <v>32250</v>
      </c>
      <c r="J150" s="168"/>
      <c r="K150" s="97">
        <v>30403</v>
      </c>
      <c r="L150" s="214">
        <v>-11497</v>
      </c>
      <c r="M150" s="97">
        <v>111787</v>
      </c>
      <c r="N150" s="159">
        <v>7599</v>
      </c>
      <c r="O150" s="97">
        <v>104188</v>
      </c>
      <c r="P150" s="97">
        <v>19002650</v>
      </c>
      <c r="Q150" s="169">
        <v>0.5482814239066656</v>
      </c>
    </row>
    <row r="151" spans="1:17" s="93" customFormat="1" ht="12" customHeight="1">
      <c r="A151" s="113">
        <v>708</v>
      </c>
      <c r="B151" s="109" t="s">
        <v>176</v>
      </c>
      <c r="C151" s="168">
        <v>4573</v>
      </c>
      <c r="D151" s="97">
        <v>16137</v>
      </c>
      <c r="E151" s="97">
        <v>8579</v>
      </c>
      <c r="F151" s="168">
        <v>46658</v>
      </c>
      <c r="G151" s="168">
        <v>54604</v>
      </c>
      <c r="H151" s="168">
        <v>1359</v>
      </c>
      <c r="I151" s="168">
        <v>37300</v>
      </c>
      <c r="J151" s="168"/>
      <c r="K151" s="97">
        <v>70761</v>
      </c>
      <c r="L151" s="214">
        <v>-18061</v>
      </c>
      <c r="M151" s="97">
        <v>221910</v>
      </c>
      <c r="N151" s="159">
        <v>13792</v>
      </c>
      <c r="O151" s="97">
        <v>208118</v>
      </c>
      <c r="P151" s="97">
        <v>44222350</v>
      </c>
      <c r="Q151" s="169">
        <v>0.47061723314116055</v>
      </c>
    </row>
    <row r="152" spans="1:17" s="93" customFormat="1" ht="12" customHeight="1">
      <c r="A152" s="113">
        <v>708.01</v>
      </c>
      <c r="B152" s="109" t="s">
        <v>225</v>
      </c>
      <c r="C152" s="168">
        <v>78</v>
      </c>
      <c r="D152" s="97">
        <v>310</v>
      </c>
      <c r="E152" s="97">
        <v>165</v>
      </c>
      <c r="F152" s="168">
        <v>1168</v>
      </c>
      <c r="G152" s="168">
        <v>1048</v>
      </c>
      <c r="H152" s="168">
        <v>26</v>
      </c>
      <c r="I152" s="168"/>
      <c r="J152" s="168"/>
      <c r="K152" s="97">
        <v>1356</v>
      </c>
      <c r="L152" s="214">
        <v>-736</v>
      </c>
      <c r="M152" s="97">
        <v>3415</v>
      </c>
      <c r="N152" s="159">
        <v>440</v>
      </c>
      <c r="O152" s="97">
        <v>2975</v>
      </c>
      <c r="P152" s="97">
        <v>848400</v>
      </c>
      <c r="Q152" s="169">
        <v>0.35066006600660066</v>
      </c>
    </row>
    <row r="153" spans="1:17" s="93" customFormat="1" ht="12" customHeight="1">
      <c r="A153" s="113">
        <v>711</v>
      </c>
      <c r="B153" s="109" t="s">
        <v>177</v>
      </c>
      <c r="C153" s="168">
        <v>6859</v>
      </c>
      <c r="D153" s="97">
        <v>12318</v>
      </c>
      <c r="E153" s="97">
        <v>6549</v>
      </c>
      <c r="F153" s="168">
        <v>162000</v>
      </c>
      <c r="G153" s="168">
        <v>41683</v>
      </c>
      <c r="H153" s="168">
        <v>1037</v>
      </c>
      <c r="I153" s="168"/>
      <c r="J153" s="168">
        <v>47260</v>
      </c>
      <c r="K153" s="97">
        <v>54008</v>
      </c>
      <c r="L153" s="214">
        <v>-88670</v>
      </c>
      <c r="M153" s="97">
        <v>243044</v>
      </c>
      <c r="N153" s="159">
        <v>10859</v>
      </c>
      <c r="O153" s="97">
        <v>232185</v>
      </c>
      <c r="P153" s="97">
        <v>33757250</v>
      </c>
      <c r="Q153" s="169">
        <v>0.6878078042494575</v>
      </c>
    </row>
    <row r="154" spans="1:17" s="93" customFormat="1" ht="12" customHeight="1">
      <c r="A154" s="113">
        <v>714</v>
      </c>
      <c r="B154" s="109" t="s">
        <v>178</v>
      </c>
      <c r="C154" s="168">
        <v>8258</v>
      </c>
      <c r="D154" s="97">
        <v>24796</v>
      </c>
      <c r="E154" s="97">
        <v>13182</v>
      </c>
      <c r="F154" s="168">
        <v>213088</v>
      </c>
      <c r="G154" s="168">
        <v>83903</v>
      </c>
      <c r="H154" s="168">
        <v>2088</v>
      </c>
      <c r="I154" s="168"/>
      <c r="J154" s="168"/>
      <c r="K154" s="97">
        <v>108714</v>
      </c>
      <c r="L154" s="214">
        <v>-22969</v>
      </c>
      <c r="M154" s="97">
        <v>431060</v>
      </c>
      <c r="N154" s="159">
        <v>16527</v>
      </c>
      <c r="O154" s="97">
        <v>414533</v>
      </c>
      <c r="P154" s="97">
        <v>67949699</v>
      </c>
      <c r="Q154" s="169">
        <v>0.6100586258667606</v>
      </c>
    </row>
    <row r="155" spans="1:17" s="93" customFormat="1" ht="12" customHeight="1">
      <c r="A155" s="113">
        <v>713</v>
      </c>
      <c r="B155" s="109" t="s">
        <v>93</v>
      </c>
      <c r="C155" s="168">
        <v>4042</v>
      </c>
      <c r="D155" s="97">
        <v>14034</v>
      </c>
      <c r="E155" s="97">
        <v>7461</v>
      </c>
      <c r="F155" s="168">
        <v>20133</v>
      </c>
      <c r="G155" s="168">
        <v>48043</v>
      </c>
      <c r="H155" s="168">
        <v>1182</v>
      </c>
      <c r="I155" s="168"/>
      <c r="J155" s="168"/>
      <c r="K155" s="97">
        <v>61531</v>
      </c>
      <c r="L155" s="214">
        <v>-6931</v>
      </c>
      <c r="M155" s="97">
        <v>149495</v>
      </c>
      <c r="N155" s="159">
        <v>8477</v>
      </c>
      <c r="O155" s="97">
        <v>141018</v>
      </c>
      <c r="P155" s="97">
        <v>38458950</v>
      </c>
      <c r="Q155" s="169">
        <v>0.3666714769904014</v>
      </c>
    </row>
    <row r="156" spans="1:17" s="93" customFormat="1" ht="12" customHeight="1">
      <c r="A156" s="113">
        <v>713.02</v>
      </c>
      <c r="B156" s="109" t="s">
        <v>244</v>
      </c>
      <c r="C156" s="168">
        <v>3606</v>
      </c>
      <c r="D156" s="97">
        <v>12308</v>
      </c>
      <c r="E156" s="97">
        <v>6543</v>
      </c>
      <c r="F156" s="168">
        <v>17398</v>
      </c>
      <c r="G156" s="168">
        <v>40152</v>
      </c>
      <c r="H156" s="168">
        <v>1036</v>
      </c>
      <c r="I156" s="168">
        <v>19800</v>
      </c>
      <c r="J156" s="168"/>
      <c r="K156" s="97">
        <v>53962</v>
      </c>
      <c r="L156" s="214">
        <v>-7690</v>
      </c>
      <c r="M156" s="97">
        <v>147115</v>
      </c>
      <c r="N156" s="159">
        <v>5931</v>
      </c>
      <c r="O156" s="97">
        <v>141184</v>
      </c>
      <c r="P156" s="97">
        <v>33728250</v>
      </c>
      <c r="Q156" s="169">
        <v>0.4185927227176032</v>
      </c>
    </row>
    <row r="157" spans="1:17" s="93" customFormat="1" ht="12" customHeight="1">
      <c r="A157" s="113">
        <v>713.01</v>
      </c>
      <c r="B157" s="102" t="s">
        <v>226</v>
      </c>
      <c r="C157" s="168">
        <v>4375</v>
      </c>
      <c r="D157" s="97">
        <v>15351</v>
      </c>
      <c r="E157" s="97">
        <v>8161</v>
      </c>
      <c r="F157" s="168">
        <v>21256</v>
      </c>
      <c r="G157" s="168">
        <v>52552</v>
      </c>
      <c r="H157" s="168">
        <v>1293</v>
      </c>
      <c r="I157" s="168">
        <v>20550</v>
      </c>
      <c r="J157" s="168"/>
      <c r="K157" s="97">
        <v>67305</v>
      </c>
      <c r="L157" s="214">
        <v>-9326</v>
      </c>
      <c r="M157" s="97">
        <v>181517</v>
      </c>
      <c r="N157" s="159">
        <v>7235</v>
      </c>
      <c r="O157" s="97">
        <v>174282</v>
      </c>
      <c r="P157" s="97">
        <v>42068350</v>
      </c>
      <c r="Q157" s="169">
        <v>0.4142829466808182</v>
      </c>
    </row>
    <row r="158" spans="2:17" s="93" customFormat="1" ht="21" customHeight="1">
      <c r="B158" s="92" t="s">
        <v>103</v>
      </c>
      <c r="C158" s="102"/>
      <c r="D158" s="104"/>
      <c r="E158" s="104"/>
      <c r="F158" s="102"/>
      <c r="G158" s="102"/>
      <c r="H158" s="102"/>
      <c r="I158" s="102"/>
      <c r="J158" s="102"/>
      <c r="K158" s="104"/>
      <c r="L158" s="155"/>
      <c r="M158" s="104"/>
      <c r="N158" s="112"/>
      <c r="O158" s="104"/>
      <c r="P158" s="104"/>
      <c r="Q158" s="114"/>
    </row>
    <row r="159" spans="1:17" s="93" customFormat="1" ht="12" customHeight="1">
      <c r="A159" s="113">
        <v>427.01</v>
      </c>
      <c r="B159" s="109" t="s">
        <v>349</v>
      </c>
      <c r="C159" s="168">
        <v>3010</v>
      </c>
      <c r="D159" s="97">
        <v>7590</v>
      </c>
      <c r="E159" s="97">
        <v>3659</v>
      </c>
      <c r="F159" s="168">
        <v>21561</v>
      </c>
      <c r="G159" s="168">
        <v>20461</v>
      </c>
      <c r="H159" s="168">
        <v>580</v>
      </c>
      <c r="I159" s="168"/>
      <c r="J159" s="168">
        <v>9455</v>
      </c>
      <c r="K159" s="97">
        <v>15293</v>
      </c>
      <c r="L159" s="214"/>
      <c r="M159" s="97">
        <v>81609</v>
      </c>
      <c r="N159" s="159">
        <v>2448</v>
      </c>
      <c r="O159" s="97">
        <v>79161</v>
      </c>
      <c r="P159" s="97">
        <v>18862600</v>
      </c>
      <c r="Q159" s="169">
        <v>0.41967173136259056</v>
      </c>
    </row>
    <row r="160" spans="1:17" s="93" customFormat="1" ht="12" customHeight="1">
      <c r="A160" s="113">
        <v>417</v>
      </c>
      <c r="B160" s="109" t="s">
        <v>104</v>
      </c>
      <c r="C160" s="168">
        <v>44554</v>
      </c>
      <c r="D160" s="97">
        <v>170870</v>
      </c>
      <c r="E160" s="97">
        <v>82383</v>
      </c>
      <c r="F160" s="168">
        <v>171109</v>
      </c>
      <c r="G160" s="168">
        <v>460634</v>
      </c>
      <c r="H160" s="168">
        <v>13047</v>
      </c>
      <c r="I160" s="168"/>
      <c r="J160" s="168">
        <v>42046</v>
      </c>
      <c r="K160" s="97">
        <v>339802</v>
      </c>
      <c r="L160" s="214">
        <v>-7741</v>
      </c>
      <c r="M160" s="97">
        <v>1316704</v>
      </c>
      <c r="N160" s="159">
        <v>10852</v>
      </c>
      <c r="O160" s="97">
        <v>1305852</v>
      </c>
      <c r="P160" s="97">
        <v>424652888</v>
      </c>
      <c r="Q160" s="169">
        <v>0.30751044839238206</v>
      </c>
    </row>
    <row r="161" spans="1:17" s="93" customFormat="1" ht="12" customHeight="1">
      <c r="A161" s="113">
        <v>433</v>
      </c>
      <c r="B161" s="109" t="s">
        <v>105</v>
      </c>
      <c r="C161" s="168">
        <v>5927</v>
      </c>
      <c r="D161" s="97">
        <v>19162</v>
      </c>
      <c r="E161" s="97">
        <v>13577</v>
      </c>
      <c r="F161" s="168">
        <v>102621</v>
      </c>
      <c r="G161" s="168">
        <v>69382</v>
      </c>
      <c r="H161" s="168">
        <v>2150</v>
      </c>
      <c r="I161" s="168"/>
      <c r="J161" s="168">
        <v>20998</v>
      </c>
      <c r="K161" s="97">
        <v>50862</v>
      </c>
      <c r="L161" s="214">
        <v>-8444</v>
      </c>
      <c r="M161" s="97">
        <v>276235</v>
      </c>
      <c r="N161" s="159">
        <v>6415</v>
      </c>
      <c r="O161" s="97">
        <v>269820</v>
      </c>
      <c r="P161" s="97">
        <v>69982700</v>
      </c>
      <c r="Q161" s="169">
        <v>0.3855524293861197</v>
      </c>
    </row>
    <row r="162" spans="1:17" s="93" customFormat="1" ht="12" customHeight="1">
      <c r="A162" s="113">
        <v>421</v>
      </c>
      <c r="B162" s="109" t="s">
        <v>106</v>
      </c>
      <c r="C162" s="168">
        <v>2234</v>
      </c>
      <c r="D162" s="97">
        <v>6790</v>
      </c>
      <c r="E162" s="97">
        <v>3274</v>
      </c>
      <c r="F162" s="168">
        <v>69140</v>
      </c>
      <c r="G162" s="168">
        <v>18304</v>
      </c>
      <c r="H162" s="168">
        <v>518</v>
      </c>
      <c r="I162" s="168"/>
      <c r="J162" s="168">
        <v>12300</v>
      </c>
      <c r="K162" s="97">
        <v>13703</v>
      </c>
      <c r="L162" s="214">
        <v>-71519</v>
      </c>
      <c r="M162" s="97">
        <v>54744</v>
      </c>
      <c r="N162" s="159">
        <v>2264</v>
      </c>
      <c r="O162" s="97">
        <v>52480</v>
      </c>
      <c r="P162" s="97">
        <v>16874650</v>
      </c>
      <c r="Q162" s="169">
        <v>0.3109990429431129</v>
      </c>
    </row>
    <row r="163" spans="1:17" s="93" customFormat="1" ht="12" customHeight="1">
      <c r="A163" s="113">
        <v>426.03</v>
      </c>
      <c r="B163" s="109" t="s">
        <v>420</v>
      </c>
      <c r="C163" s="168">
        <v>642</v>
      </c>
      <c r="D163" s="97">
        <v>2514</v>
      </c>
      <c r="E163" s="97">
        <v>1212</v>
      </c>
      <c r="F163" s="168">
        <v>7190</v>
      </c>
      <c r="G163" s="168">
        <v>6778</v>
      </c>
      <c r="H163" s="168">
        <v>192</v>
      </c>
      <c r="I163" s="168">
        <v>1800</v>
      </c>
      <c r="J163" s="168"/>
      <c r="K163" s="97">
        <v>4542</v>
      </c>
      <c r="L163" s="214">
        <v>-312</v>
      </c>
      <c r="M163" s="97">
        <v>24558</v>
      </c>
      <c r="N163" s="159">
        <v>737</v>
      </c>
      <c r="O163" s="97">
        <v>23821</v>
      </c>
      <c r="P163" s="97">
        <v>6248450</v>
      </c>
      <c r="Q163" s="169">
        <v>0.38123054517520344</v>
      </c>
    </row>
    <row r="164" spans="1:17" s="93" customFormat="1" ht="12" customHeight="1">
      <c r="A164" s="113">
        <v>426.01</v>
      </c>
      <c r="B164" s="109" t="s">
        <v>107</v>
      </c>
      <c r="C164" s="168">
        <v>9254</v>
      </c>
      <c r="D164" s="97">
        <v>33889</v>
      </c>
      <c r="E164" s="97">
        <v>16339</v>
      </c>
      <c r="F164" s="168">
        <v>105639</v>
      </c>
      <c r="G164" s="168">
        <v>91360</v>
      </c>
      <c r="H164" s="168">
        <v>2588</v>
      </c>
      <c r="I164" s="168"/>
      <c r="J164" s="168"/>
      <c r="K164" s="97">
        <v>61411</v>
      </c>
      <c r="L164" s="214">
        <v>-2999</v>
      </c>
      <c r="M164" s="97">
        <v>317481</v>
      </c>
      <c r="N164" s="159">
        <v>8435</v>
      </c>
      <c r="O164" s="97">
        <v>309046</v>
      </c>
      <c r="P164" s="97">
        <v>84223400</v>
      </c>
      <c r="Q164" s="169">
        <v>0.36693602965446653</v>
      </c>
    </row>
    <row r="165" spans="1:17" s="93" customFormat="1" ht="12" customHeight="1">
      <c r="A165" s="113">
        <v>426.02</v>
      </c>
      <c r="B165" s="109" t="s">
        <v>108</v>
      </c>
      <c r="C165" s="168">
        <v>18541</v>
      </c>
      <c r="D165" s="97">
        <v>42989</v>
      </c>
      <c r="E165" s="97">
        <v>20727</v>
      </c>
      <c r="F165" s="168">
        <v>151547</v>
      </c>
      <c r="G165" s="168">
        <v>115890</v>
      </c>
      <c r="H165" s="168">
        <v>3283</v>
      </c>
      <c r="I165" s="168"/>
      <c r="J165" s="168">
        <v>20000</v>
      </c>
      <c r="K165" s="97">
        <v>77846</v>
      </c>
      <c r="L165" s="214"/>
      <c r="M165" s="97">
        <v>450823</v>
      </c>
      <c r="N165" s="159">
        <v>11812</v>
      </c>
      <c r="O165" s="97">
        <v>439011</v>
      </c>
      <c r="P165" s="97">
        <v>106837950</v>
      </c>
      <c r="Q165" s="169">
        <v>0.41091297614752065</v>
      </c>
    </row>
    <row r="166" spans="1:17" s="93" customFormat="1" ht="12" customHeight="1">
      <c r="A166" s="113" t="s">
        <v>378</v>
      </c>
      <c r="B166" s="109" t="s">
        <v>109</v>
      </c>
      <c r="C166" s="168">
        <v>2530</v>
      </c>
      <c r="D166" s="97">
        <v>7900</v>
      </c>
      <c r="E166" s="97">
        <v>3809</v>
      </c>
      <c r="F166" s="168">
        <v>131865</v>
      </c>
      <c r="G166" s="168">
        <v>21298</v>
      </c>
      <c r="H166" s="168">
        <v>603</v>
      </c>
      <c r="I166" s="168">
        <v>11897</v>
      </c>
      <c r="J166" s="168"/>
      <c r="K166" s="97">
        <v>15912</v>
      </c>
      <c r="L166" s="214">
        <v>-87262</v>
      </c>
      <c r="M166" s="97">
        <v>108552</v>
      </c>
      <c r="N166" s="159">
        <v>2840</v>
      </c>
      <c r="O166" s="97">
        <v>105712</v>
      </c>
      <c r="P166" s="97">
        <v>19634500</v>
      </c>
      <c r="Q166" s="169">
        <v>0.5383992462247574</v>
      </c>
    </row>
    <row r="167" spans="1:17" s="93" customFormat="1" ht="12" customHeight="1">
      <c r="A167" s="115">
        <v>423</v>
      </c>
      <c r="B167" s="109" t="s">
        <v>421</v>
      </c>
      <c r="C167" s="168">
        <v>5567</v>
      </c>
      <c r="D167" s="97">
        <v>19841</v>
      </c>
      <c r="E167" s="97">
        <v>9566</v>
      </c>
      <c r="F167" s="168">
        <v>69778</v>
      </c>
      <c r="G167" s="168">
        <v>53489</v>
      </c>
      <c r="H167" s="168">
        <v>1515</v>
      </c>
      <c r="I167" s="168"/>
      <c r="J167" s="168"/>
      <c r="K167" s="97">
        <v>39458</v>
      </c>
      <c r="L167" s="214">
        <v>-1929</v>
      </c>
      <c r="M167" s="97">
        <v>197285</v>
      </c>
      <c r="N167" s="159">
        <v>6086</v>
      </c>
      <c r="O167" s="97">
        <v>191199</v>
      </c>
      <c r="P167" s="97">
        <v>49310250</v>
      </c>
      <c r="Q167" s="169">
        <v>0.3877469694434727</v>
      </c>
    </row>
    <row r="168" spans="1:17" s="93" customFormat="1" ht="12" customHeight="1">
      <c r="A168" s="113">
        <v>418</v>
      </c>
      <c r="B168" s="109" t="s">
        <v>110</v>
      </c>
      <c r="C168" s="168">
        <v>4963</v>
      </c>
      <c r="D168" s="97">
        <v>17087</v>
      </c>
      <c r="E168" s="97">
        <v>8238</v>
      </c>
      <c r="F168" s="168">
        <v>36733</v>
      </c>
      <c r="G168" s="168">
        <v>46064</v>
      </c>
      <c r="H168" s="168">
        <v>1305</v>
      </c>
      <c r="I168" s="168"/>
      <c r="J168" s="168">
        <v>1000</v>
      </c>
      <c r="K168" s="97">
        <v>33980</v>
      </c>
      <c r="L168" s="214">
        <v>-1386</v>
      </c>
      <c r="M168" s="97">
        <v>147984</v>
      </c>
      <c r="N168" s="159">
        <v>3124</v>
      </c>
      <c r="O168" s="97">
        <v>144860</v>
      </c>
      <c r="P168" s="97">
        <v>42466250</v>
      </c>
      <c r="Q168" s="169">
        <v>0.3411179466046566</v>
      </c>
    </row>
    <row r="169" spans="1:17" s="93" customFormat="1" ht="12" customHeight="1">
      <c r="A169" s="113">
        <v>422</v>
      </c>
      <c r="B169" s="109" t="s">
        <v>393</v>
      </c>
      <c r="C169" s="168">
        <v>17982</v>
      </c>
      <c r="D169" s="97">
        <v>66062</v>
      </c>
      <c r="E169" s="97">
        <v>46805</v>
      </c>
      <c r="F169" s="168">
        <v>392475</v>
      </c>
      <c r="G169" s="168">
        <v>239192</v>
      </c>
      <c r="H169" s="168">
        <v>7413</v>
      </c>
      <c r="I169" s="168"/>
      <c r="J169" s="168"/>
      <c r="K169" s="97">
        <v>175343</v>
      </c>
      <c r="L169" s="214">
        <v>-82609</v>
      </c>
      <c r="M169" s="97">
        <v>862663</v>
      </c>
      <c r="N169" s="159">
        <v>18087</v>
      </c>
      <c r="O169" s="97">
        <v>844576</v>
      </c>
      <c r="P169" s="97">
        <v>241264450</v>
      </c>
      <c r="Q169" s="169">
        <v>0.3500623485971514</v>
      </c>
    </row>
    <row r="170" spans="1:17" s="93" customFormat="1" ht="12" customHeight="1">
      <c r="A170" s="113">
        <v>416.01</v>
      </c>
      <c r="B170" s="109" t="s">
        <v>350</v>
      </c>
      <c r="C170" s="168">
        <v>3952</v>
      </c>
      <c r="D170" s="97">
        <v>13515</v>
      </c>
      <c r="E170" s="97">
        <v>6516</v>
      </c>
      <c r="F170" s="168">
        <v>57860</v>
      </c>
      <c r="G170" s="168">
        <v>36433</v>
      </c>
      <c r="H170" s="168">
        <v>1032</v>
      </c>
      <c r="I170" s="168"/>
      <c r="J170" s="168">
        <v>16736</v>
      </c>
      <c r="K170" s="97">
        <v>27077</v>
      </c>
      <c r="L170" s="214">
        <v>-2876</v>
      </c>
      <c r="M170" s="97">
        <v>160245</v>
      </c>
      <c r="N170" s="159">
        <v>4298</v>
      </c>
      <c r="O170" s="97">
        <v>155947</v>
      </c>
      <c r="P170" s="97">
        <v>33587450</v>
      </c>
      <c r="Q170" s="169">
        <v>0.46430139829013517</v>
      </c>
    </row>
    <row r="171" spans="1:17" s="93" customFormat="1" ht="12" customHeight="1">
      <c r="A171" s="113">
        <v>425</v>
      </c>
      <c r="B171" s="109" t="s">
        <v>111</v>
      </c>
      <c r="C171" s="168">
        <v>7949</v>
      </c>
      <c r="D171" s="97">
        <v>30345</v>
      </c>
      <c r="E171" s="97">
        <v>14630</v>
      </c>
      <c r="F171" s="168">
        <v>78393</v>
      </c>
      <c r="G171" s="168">
        <v>81804</v>
      </c>
      <c r="H171" s="168">
        <v>2317</v>
      </c>
      <c r="I171" s="168"/>
      <c r="J171" s="168"/>
      <c r="K171" s="97">
        <v>60345</v>
      </c>
      <c r="L171" s="214">
        <v>-1745</v>
      </c>
      <c r="M171" s="97">
        <v>274038</v>
      </c>
      <c r="N171" s="159">
        <v>9947</v>
      </c>
      <c r="O171" s="97">
        <v>264091</v>
      </c>
      <c r="P171" s="97">
        <v>75414000</v>
      </c>
      <c r="Q171" s="169">
        <v>0.3501882939507253</v>
      </c>
    </row>
    <row r="172" spans="1:17" s="93" customFormat="1" ht="12" customHeight="1">
      <c r="A172" s="113">
        <v>429</v>
      </c>
      <c r="B172" s="109" t="s">
        <v>112</v>
      </c>
      <c r="C172" s="168">
        <v>1709</v>
      </c>
      <c r="D172" s="97">
        <v>5773</v>
      </c>
      <c r="E172" s="97">
        <v>4090</v>
      </c>
      <c r="F172" s="168">
        <v>35317</v>
      </c>
      <c r="G172" s="168">
        <v>20902</v>
      </c>
      <c r="H172" s="168">
        <v>648</v>
      </c>
      <c r="I172" s="168"/>
      <c r="J172" s="168"/>
      <c r="K172" s="97">
        <v>15522</v>
      </c>
      <c r="L172" s="214">
        <v>-30</v>
      </c>
      <c r="M172" s="97">
        <v>83931</v>
      </c>
      <c r="N172" s="159">
        <v>2126</v>
      </c>
      <c r="O172" s="97">
        <v>81805</v>
      </c>
      <c r="P172" s="97">
        <v>21082850</v>
      </c>
      <c r="Q172" s="169">
        <v>0.3880168003851472</v>
      </c>
    </row>
    <row r="173" spans="1:17" s="93" customFormat="1" ht="12" customHeight="1">
      <c r="A173" s="113">
        <v>424</v>
      </c>
      <c r="B173" s="109" t="s">
        <v>113</v>
      </c>
      <c r="C173" s="168">
        <v>13243</v>
      </c>
      <c r="D173" s="97">
        <v>49510</v>
      </c>
      <c r="E173" s="97">
        <v>23871</v>
      </c>
      <c r="F173" s="168">
        <v>133663</v>
      </c>
      <c r="G173" s="168">
        <v>133471</v>
      </c>
      <c r="H173" s="168">
        <v>3781</v>
      </c>
      <c r="I173" s="168"/>
      <c r="J173" s="168">
        <v>47912</v>
      </c>
      <c r="K173" s="97">
        <v>98659</v>
      </c>
      <c r="L173" s="214">
        <v>-42392</v>
      </c>
      <c r="M173" s="97">
        <v>461718</v>
      </c>
      <c r="N173" s="159">
        <v>12679</v>
      </c>
      <c r="O173" s="97">
        <v>449039</v>
      </c>
      <c r="P173" s="97">
        <v>123045250</v>
      </c>
      <c r="Q173" s="169">
        <v>0.3649381020396968</v>
      </c>
    </row>
    <row r="174" spans="1:17" s="93" customFormat="1" ht="12" customHeight="1">
      <c r="A174" s="113">
        <v>416</v>
      </c>
      <c r="B174" s="109" t="s">
        <v>114</v>
      </c>
      <c r="C174" s="168">
        <v>19014</v>
      </c>
      <c r="D174" s="97">
        <v>70150</v>
      </c>
      <c r="E174" s="97">
        <v>33822</v>
      </c>
      <c r="F174" s="168">
        <v>270165</v>
      </c>
      <c r="G174" s="168">
        <v>189113</v>
      </c>
      <c r="H174" s="168">
        <v>5357</v>
      </c>
      <c r="I174" s="168"/>
      <c r="J174" s="168">
        <v>16751</v>
      </c>
      <c r="K174" s="97">
        <v>139705</v>
      </c>
      <c r="L174" s="214">
        <v>-54687</v>
      </c>
      <c r="M174" s="97">
        <v>689390</v>
      </c>
      <c r="N174" s="159">
        <v>23423</v>
      </c>
      <c r="O174" s="97">
        <v>665967</v>
      </c>
      <c r="P174" s="97">
        <v>174340400</v>
      </c>
      <c r="Q174" s="169">
        <v>0.38199235518560243</v>
      </c>
    </row>
    <row r="175" spans="1:17" s="93" customFormat="1" ht="12" customHeight="1">
      <c r="A175" s="113">
        <v>427</v>
      </c>
      <c r="B175" s="109" t="s">
        <v>115</v>
      </c>
      <c r="C175" s="168">
        <v>16083</v>
      </c>
      <c r="D175" s="97">
        <v>60630</v>
      </c>
      <c r="E175" s="97">
        <v>29232</v>
      </c>
      <c r="F175" s="168">
        <v>158605</v>
      </c>
      <c r="G175" s="168">
        <v>163446</v>
      </c>
      <c r="H175" s="168">
        <v>4630</v>
      </c>
      <c r="I175" s="168"/>
      <c r="J175" s="168">
        <v>14479</v>
      </c>
      <c r="K175" s="97">
        <v>120772</v>
      </c>
      <c r="L175" s="214">
        <v>-2203</v>
      </c>
      <c r="M175" s="97">
        <v>565674</v>
      </c>
      <c r="N175" s="159">
        <v>16962</v>
      </c>
      <c r="O175" s="97">
        <v>548712</v>
      </c>
      <c r="P175" s="97">
        <v>150679300</v>
      </c>
      <c r="Q175" s="169">
        <v>0.36415884597287085</v>
      </c>
    </row>
    <row r="176" spans="1:17" s="93" customFormat="1" ht="12" customHeight="1">
      <c r="A176" s="113">
        <v>419</v>
      </c>
      <c r="B176" s="109" t="s">
        <v>116</v>
      </c>
      <c r="C176" s="168">
        <v>21148</v>
      </c>
      <c r="D176" s="97">
        <v>24563</v>
      </c>
      <c r="E176" s="97">
        <v>11843</v>
      </c>
      <c r="F176" s="168">
        <v>135814</v>
      </c>
      <c r="G176" s="168">
        <v>66217</v>
      </c>
      <c r="H176" s="168">
        <v>1876</v>
      </c>
      <c r="I176" s="168"/>
      <c r="J176" s="168">
        <v>24540</v>
      </c>
      <c r="K176" s="97">
        <v>49047</v>
      </c>
      <c r="L176" s="214">
        <v>-28127</v>
      </c>
      <c r="M176" s="97">
        <v>306921</v>
      </c>
      <c r="N176" s="159">
        <v>10023</v>
      </c>
      <c r="O176" s="97">
        <v>296898</v>
      </c>
      <c r="P176" s="97">
        <v>61044350</v>
      </c>
      <c r="Q176" s="169">
        <v>0.4863644219325785</v>
      </c>
    </row>
    <row r="177" spans="1:17" s="93" customFormat="1" ht="12" customHeight="1">
      <c r="A177" s="113">
        <v>420</v>
      </c>
      <c r="B177" s="109" t="s">
        <v>117</v>
      </c>
      <c r="C177" s="168">
        <v>3770</v>
      </c>
      <c r="D177" s="97">
        <v>12023</v>
      </c>
      <c r="E177" s="97">
        <v>5797</v>
      </c>
      <c r="F177" s="168">
        <v>31913</v>
      </c>
      <c r="G177" s="168">
        <v>32411</v>
      </c>
      <c r="H177" s="168">
        <v>918</v>
      </c>
      <c r="I177" s="168"/>
      <c r="J177" s="168">
        <v>2893</v>
      </c>
      <c r="K177" s="97">
        <v>23909</v>
      </c>
      <c r="L177" s="214">
        <v>-744</v>
      </c>
      <c r="M177" s="97">
        <v>112890</v>
      </c>
      <c r="N177" s="159">
        <v>3515</v>
      </c>
      <c r="O177" s="97">
        <v>109375</v>
      </c>
      <c r="P177" s="97">
        <v>29879500</v>
      </c>
      <c r="Q177" s="169">
        <v>0.36605364882277147</v>
      </c>
    </row>
    <row r="178" spans="1:17" s="93" customFormat="1" ht="12" customHeight="1">
      <c r="A178" s="113">
        <v>434.01</v>
      </c>
      <c r="B178" s="109" t="s">
        <v>214</v>
      </c>
      <c r="C178" s="168">
        <v>4656</v>
      </c>
      <c r="D178" s="97">
        <v>15906</v>
      </c>
      <c r="E178" s="97">
        <v>11269</v>
      </c>
      <c r="F178" s="168">
        <v>78172</v>
      </c>
      <c r="G178" s="168">
        <v>57589</v>
      </c>
      <c r="H178" s="168">
        <v>1785</v>
      </c>
      <c r="I178" s="168"/>
      <c r="J178" s="168"/>
      <c r="K178" s="97">
        <v>42217</v>
      </c>
      <c r="L178" s="214">
        <v>-1108</v>
      </c>
      <c r="M178" s="97">
        <v>210486</v>
      </c>
      <c r="N178" s="159">
        <v>3921</v>
      </c>
      <c r="O178" s="97">
        <v>206565</v>
      </c>
      <c r="P178" s="97">
        <v>58088250</v>
      </c>
      <c r="Q178" s="169">
        <v>0.35560547959354943</v>
      </c>
    </row>
    <row r="179" spans="1:17" s="93" customFormat="1" ht="12" customHeight="1">
      <c r="A179" s="113">
        <v>434</v>
      </c>
      <c r="B179" s="109" t="s">
        <v>118</v>
      </c>
      <c r="C179" s="168">
        <v>6359</v>
      </c>
      <c r="D179" s="97">
        <v>22423</v>
      </c>
      <c r="E179" s="97">
        <v>15887</v>
      </c>
      <c r="F179" s="168">
        <v>138446</v>
      </c>
      <c r="G179" s="168">
        <v>81186</v>
      </c>
      <c r="H179" s="168">
        <v>2516</v>
      </c>
      <c r="I179" s="168"/>
      <c r="J179" s="168">
        <v>7200</v>
      </c>
      <c r="K179" s="97">
        <v>59515</v>
      </c>
      <c r="L179" s="214">
        <v>-1301</v>
      </c>
      <c r="M179" s="97">
        <v>332231</v>
      </c>
      <c r="N179" s="159">
        <v>8995</v>
      </c>
      <c r="O179" s="97">
        <v>323236</v>
      </c>
      <c r="P179" s="97">
        <v>81889450</v>
      </c>
      <c r="Q179" s="169">
        <v>0.39472239708533885</v>
      </c>
    </row>
    <row r="180" spans="2:17" s="93" customFormat="1" ht="21" customHeight="1">
      <c r="B180" s="92" t="s">
        <v>119</v>
      </c>
      <c r="C180" s="102"/>
      <c r="D180" s="104"/>
      <c r="E180" s="104"/>
      <c r="F180" s="102"/>
      <c r="G180" s="102"/>
      <c r="H180" s="102"/>
      <c r="I180" s="102"/>
      <c r="J180" s="102"/>
      <c r="K180" s="104"/>
      <c r="L180" s="155"/>
      <c r="M180" s="104"/>
      <c r="N180" s="112"/>
      <c r="O180" s="104"/>
      <c r="P180" s="104"/>
      <c r="Q180" s="114"/>
    </row>
    <row r="181" spans="1:17" s="93" customFormat="1" ht="12" customHeight="1">
      <c r="A181" s="113">
        <v>117</v>
      </c>
      <c r="B181" s="109" t="s">
        <v>202</v>
      </c>
      <c r="C181" s="168">
        <v>13836</v>
      </c>
      <c r="D181" s="97">
        <v>6107</v>
      </c>
      <c r="E181" s="97">
        <v>1986</v>
      </c>
      <c r="F181" s="168">
        <v>13926</v>
      </c>
      <c r="G181" s="168">
        <v>13189</v>
      </c>
      <c r="H181" s="168">
        <v>315</v>
      </c>
      <c r="I181" s="168"/>
      <c r="J181" s="168">
        <v>5000</v>
      </c>
      <c r="K181" s="97">
        <v>9934</v>
      </c>
      <c r="L181" s="214">
        <v>-12000</v>
      </c>
      <c r="M181" s="97">
        <v>52293</v>
      </c>
      <c r="N181" s="159">
        <v>4228</v>
      </c>
      <c r="O181" s="97">
        <v>48065</v>
      </c>
      <c r="P181" s="97">
        <v>10239550</v>
      </c>
      <c r="Q181" s="169">
        <v>0.46940539379171936</v>
      </c>
    </row>
    <row r="182" spans="1:17" s="93" customFormat="1" ht="12" customHeight="1">
      <c r="A182" s="113">
        <v>115</v>
      </c>
      <c r="B182" s="109" t="s">
        <v>120</v>
      </c>
      <c r="C182" s="168">
        <v>795</v>
      </c>
      <c r="D182" s="97">
        <v>7470</v>
      </c>
      <c r="E182" s="97">
        <v>2430</v>
      </c>
      <c r="F182" s="168">
        <v>18602</v>
      </c>
      <c r="G182" s="168">
        <v>16133</v>
      </c>
      <c r="H182" s="168">
        <v>385</v>
      </c>
      <c r="I182" s="168"/>
      <c r="J182" s="168"/>
      <c r="K182" s="97">
        <v>12151</v>
      </c>
      <c r="L182" s="214">
        <v>-1878</v>
      </c>
      <c r="M182" s="97">
        <v>56088</v>
      </c>
      <c r="N182" s="159">
        <v>4442</v>
      </c>
      <c r="O182" s="97">
        <v>51646</v>
      </c>
      <c r="P182" s="97">
        <v>12525200</v>
      </c>
      <c r="Q182" s="169">
        <v>0.41233672915402547</v>
      </c>
    </row>
    <row r="183" spans="1:17" s="93" customFormat="1" ht="12" customHeight="1">
      <c r="A183" s="113">
        <v>116</v>
      </c>
      <c r="B183" s="116" t="s">
        <v>121</v>
      </c>
      <c r="C183" s="168">
        <v>66</v>
      </c>
      <c r="D183" s="97">
        <v>600</v>
      </c>
      <c r="E183" s="97">
        <v>202</v>
      </c>
      <c r="F183" s="168">
        <v>3315</v>
      </c>
      <c r="G183" s="168">
        <v>1339</v>
      </c>
      <c r="H183" s="168">
        <v>32</v>
      </c>
      <c r="I183" s="168"/>
      <c r="J183" s="168">
        <v>513</v>
      </c>
      <c r="K183" s="97">
        <v>588</v>
      </c>
      <c r="L183" s="214">
        <v>-944</v>
      </c>
      <c r="M183" s="97">
        <v>5711</v>
      </c>
      <c r="N183" s="159">
        <v>103</v>
      </c>
      <c r="O183" s="97">
        <v>5608</v>
      </c>
      <c r="P183" s="97">
        <v>1039450</v>
      </c>
      <c r="Q183" s="169">
        <v>0.5395160902400308</v>
      </c>
    </row>
    <row r="184" spans="1:17" s="93" customFormat="1" ht="12" customHeight="1">
      <c r="A184" s="113">
        <v>119</v>
      </c>
      <c r="B184" s="109" t="s">
        <v>122</v>
      </c>
      <c r="C184" s="168">
        <v>99</v>
      </c>
      <c r="D184" s="97">
        <v>926</v>
      </c>
      <c r="E184" s="97">
        <v>301</v>
      </c>
      <c r="F184" s="168">
        <v>2112</v>
      </c>
      <c r="G184" s="168">
        <v>2000</v>
      </c>
      <c r="H184" s="168">
        <v>48</v>
      </c>
      <c r="I184" s="168"/>
      <c r="J184" s="168"/>
      <c r="K184" s="97">
        <v>1506</v>
      </c>
      <c r="L184" s="214">
        <v>-312</v>
      </c>
      <c r="M184" s="97">
        <v>6680</v>
      </c>
      <c r="N184" s="159">
        <v>53</v>
      </c>
      <c r="O184" s="97">
        <v>6627</v>
      </c>
      <c r="P184" s="97">
        <v>1552800</v>
      </c>
      <c r="Q184" s="169">
        <v>0.4267774343122102</v>
      </c>
    </row>
    <row r="185" spans="1:17" s="93" customFormat="1" ht="12" customHeight="1">
      <c r="A185" s="113">
        <v>125</v>
      </c>
      <c r="B185" s="109" t="s">
        <v>123</v>
      </c>
      <c r="C185" s="168">
        <v>678</v>
      </c>
      <c r="D185" s="97">
        <v>6367</v>
      </c>
      <c r="E185" s="97">
        <v>2071</v>
      </c>
      <c r="F185" s="168">
        <v>11693</v>
      </c>
      <c r="G185" s="168">
        <v>13750</v>
      </c>
      <c r="H185" s="168">
        <v>328</v>
      </c>
      <c r="I185" s="168"/>
      <c r="J185" s="168"/>
      <c r="K185" s="97">
        <v>10357</v>
      </c>
      <c r="L185" s="214">
        <v>-317</v>
      </c>
      <c r="M185" s="97">
        <v>44927</v>
      </c>
      <c r="N185" s="159">
        <v>3919</v>
      </c>
      <c r="O185" s="97">
        <v>41008</v>
      </c>
      <c r="P185" s="97">
        <v>10675750</v>
      </c>
      <c r="Q185" s="169">
        <v>0.3841228953469311</v>
      </c>
    </row>
    <row r="186" spans="1:17" s="93" customFormat="1" ht="12" customHeight="1">
      <c r="A186" s="113">
        <v>123</v>
      </c>
      <c r="B186" s="109" t="s">
        <v>124</v>
      </c>
      <c r="C186" s="168">
        <v>2087</v>
      </c>
      <c r="D186" s="97">
        <v>19605</v>
      </c>
      <c r="E186" s="97">
        <v>6377</v>
      </c>
      <c r="F186" s="168">
        <v>30579</v>
      </c>
      <c r="G186" s="168">
        <v>42337</v>
      </c>
      <c r="H186" s="168">
        <v>1010</v>
      </c>
      <c r="I186" s="168"/>
      <c r="J186" s="168"/>
      <c r="K186" s="97">
        <v>31887</v>
      </c>
      <c r="L186" s="214">
        <v>-5646</v>
      </c>
      <c r="M186" s="97">
        <v>128236</v>
      </c>
      <c r="N186" s="159">
        <v>10396</v>
      </c>
      <c r="O186" s="97">
        <v>117840</v>
      </c>
      <c r="P186" s="97">
        <v>32870100</v>
      </c>
      <c r="Q186" s="169">
        <v>0.35850210373561386</v>
      </c>
    </row>
    <row r="187" spans="1:17" s="93" customFormat="1" ht="12" customHeight="1">
      <c r="A187" s="113">
        <v>122</v>
      </c>
      <c r="B187" s="109" t="s">
        <v>206</v>
      </c>
      <c r="C187" s="168">
        <v>2023</v>
      </c>
      <c r="D187" s="97">
        <v>19000</v>
      </c>
      <c r="E187" s="97">
        <v>6180</v>
      </c>
      <c r="F187" s="168">
        <v>43852</v>
      </c>
      <c r="G187" s="168">
        <v>41031</v>
      </c>
      <c r="H187" s="168">
        <v>979</v>
      </c>
      <c r="I187" s="168"/>
      <c r="J187" s="168"/>
      <c r="K187" s="97">
        <v>30904</v>
      </c>
      <c r="L187" s="214">
        <v>-4674</v>
      </c>
      <c r="M187" s="97">
        <v>139295</v>
      </c>
      <c r="N187" s="159">
        <v>10780</v>
      </c>
      <c r="O187" s="97">
        <v>128515</v>
      </c>
      <c r="P187" s="97">
        <v>31856300</v>
      </c>
      <c r="Q187" s="169">
        <v>0.40342098737141474</v>
      </c>
    </row>
    <row r="188" spans="1:17" s="93" customFormat="1" ht="12" customHeight="1">
      <c r="A188" s="113">
        <v>124</v>
      </c>
      <c r="B188" s="109" t="s">
        <v>207</v>
      </c>
      <c r="C188" s="168">
        <v>8554</v>
      </c>
      <c r="D188" s="97">
        <v>16713</v>
      </c>
      <c r="E188" s="97">
        <v>5436</v>
      </c>
      <c r="F188" s="168">
        <v>53759</v>
      </c>
      <c r="G188" s="168">
        <v>36093</v>
      </c>
      <c r="H188" s="168">
        <v>861</v>
      </c>
      <c r="I188" s="168"/>
      <c r="J188" s="168"/>
      <c r="K188" s="97">
        <v>27183</v>
      </c>
      <c r="L188" s="214"/>
      <c r="M188" s="97">
        <v>148599</v>
      </c>
      <c r="N188" s="159">
        <v>11461</v>
      </c>
      <c r="O188" s="97">
        <v>137138</v>
      </c>
      <c r="P188" s="97">
        <v>28021550</v>
      </c>
      <c r="Q188" s="169">
        <v>0.48940190674677164</v>
      </c>
    </row>
    <row r="189" spans="1:17" s="93" customFormat="1" ht="12" customHeight="1">
      <c r="A189" s="113">
        <v>114</v>
      </c>
      <c r="B189" s="109" t="s">
        <v>201</v>
      </c>
      <c r="C189" s="168">
        <v>2877</v>
      </c>
      <c r="D189" s="97">
        <v>27023</v>
      </c>
      <c r="E189" s="97">
        <v>8790</v>
      </c>
      <c r="F189" s="168">
        <v>74177</v>
      </c>
      <c r="G189" s="168">
        <v>58357</v>
      </c>
      <c r="H189" s="168">
        <v>1392</v>
      </c>
      <c r="I189" s="168"/>
      <c r="J189" s="168">
        <v>105500</v>
      </c>
      <c r="K189" s="97">
        <v>43954</v>
      </c>
      <c r="L189" s="214">
        <v>-6263</v>
      </c>
      <c r="M189" s="97">
        <v>315807</v>
      </c>
      <c r="N189" s="159">
        <v>10067</v>
      </c>
      <c r="O189" s="97">
        <v>305740</v>
      </c>
      <c r="P189" s="97">
        <v>45308050</v>
      </c>
      <c r="Q189" s="169">
        <v>0.6748028220150724</v>
      </c>
    </row>
    <row r="190" spans="1:17" s="93" customFormat="1" ht="12" customHeight="1">
      <c r="A190" s="113">
        <v>118</v>
      </c>
      <c r="B190" s="109" t="s">
        <v>203</v>
      </c>
      <c r="C190" s="168">
        <v>1356</v>
      </c>
      <c r="D190" s="97">
        <v>12743</v>
      </c>
      <c r="E190" s="97">
        <v>4145</v>
      </c>
      <c r="F190" s="168">
        <v>29056</v>
      </c>
      <c r="G190" s="168">
        <v>27518</v>
      </c>
      <c r="H190" s="168">
        <v>656</v>
      </c>
      <c r="I190" s="168"/>
      <c r="J190" s="168"/>
      <c r="K190" s="97">
        <v>20726</v>
      </c>
      <c r="L190" s="214">
        <v>-3526</v>
      </c>
      <c r="M190" s="97">
        <v>92674</v>
      </c>
      <c r="N190" s="159">
        <v>7353</v>
      </c>
      <c r="O190" s="97">
        <v>85321</v>
      </c>
      <c r="P190" s="97">
        <v>21364900</v>
      </c>
      <c r="Q190" s="169">
        <v>0.39935127241409973</v>
      </c>
    </row>
    <row r="191" spans="1:17" s="93" customFormat="1" ht="12" customHeight="1">
      <c r="A191" s="113">
        <v>120</v>
      </c>
      <c r="B191" s="109" t="s">
        <v>204</v>
      </c>
      <c r="C191" s="168">
        <v>5165</v>
      </c>
      <c r="D191" s="97">
        <v>48518</v>
      </c>
      <c r="E191" s="97">
        <v>15781</v>
      </c>
      <c r="F191" s="168">
        <v>80647</v>
      </c>
      <c r="G191" s="168">
        <v>104776</v>
      </c>
      <c r="H191" s="168">
        <v>2499</v>
      </c>
      <c r="I191" s="168">
        <v>30000</v>
      </c>
      <c r="J191" s="168"/>
      <c r="K191" s="97">
        <v>78915</v>
      </c>
      <c r="L191" s="214">
        <v>-11317</v>
      </c>
      <c r="M191" s="97">
        <v>354984</v>
      </c>
      <c r="N191" s="159">
        <v>24394</v>
      </c>
      <c r="O191" s="97">
        <v>330590</v>
      </c>
      <c r="P191" s="97">
        <v>81347300</v>
      </c>
      <c r="Q191" s="169">
        <v>0.40639332835877773</v>
      </c>
    </row>
    <row r="192" spans="1:17" s="93" customFormat="1" ht="12" customHeight="1">
      <c r="A192" s="113">
        <v>121</v>
      </c>
      <c r="B192" s="109" t="s">
        <v>205</v>
      </c>
      <c r="C192" s="168">
        <v>4899</v>
      </c>
      <c r="D192" s="97">
        <v>41319</v>
      </c>
      <c r="E192" s="97">
        <v>13440</v>
      </c>
      <c r="F192" s="168">
        <v>109729</v>
      </c>
      <c r="G192" s="168">
        <v>89231</v>
      </c>
      <c r="H192" s="168">
        <v>2129</v>
      </c>
      <c r="I192" s="168"/>
      <c r="J192" s="168">
        <v>2000</v>
      </c>
      <c r="K192" s="97">
        <v>67206</v>
      </c>
      <c r="L192" s="214">
        <v>-770</v>
      </c>
      <c r="M192" s="97">
        <v>329183</v>
      </c>
      <c r="N192" s="159">
        <v>31704</v>
      </c>
      <c r="O192" s="97">
        <v>297479</v>
      </c>
      <c r="P192" s="97">
        <v>69278150</v>
      </c>
      <c r="Q192" s="169">
        <v>0.4293980136594294</v>
      </c>
    </row>
    <row r="193" spans="1:17" s="93" customFormat="1" ht="12" customHeight="1">
      <c r="A193" s="113">
        <v>126</v>
      </c>
      <c r="B193" s="109" t="s">
        <v>208</v>
      </c>
      <c r="C193" s="168">
        <v>7373</v>
      </c>
      <c r="D193" s="97">
        <v>31368</v>
      </c>
      <c r="E193" s="97">
        <v>10203</v>
      </c>
      <c r="F193" s="168">
        <v>57592</v>
      </c>
      <c r="G193" s="168">
        <v>67816</v>
      </c>
      <c r="H193" s="168">
        <v>1616</v>
      </c>
      <c r="I193" s="168"/>
      <c r="J193" s="168">
        <v>26644</v>
      </c>
      <c r="K193" s="97">
        <v>51022</v>
      </c>
      <c r="L193" s="214"/>
      <c r="M193" s="97">
        <v>253634</v>
      </c>
      <c r="N193" s="159">
        <v>10369</v>
      </c>
      <c r="O193" s="97">
        <v>243265</v>
      </c>
      <c r="P193" s="97">
        <v>52594050</v>
      </c>
      <c r="Q193" s="169">
        <v>0.4625333093762507</v>
      </c>
    </row>
    <row r="194" spans="1:17" s="93" customFormat="1" ht="12" customHeight="1">
      <c r="A194" s="113">
        <v>126.01</v>
      </c>
      <c r="B194" s="104" t="s">
        <v>422</v>
      </c>
      <c r="C194" s="168">
        <v>2836</v>
      </c>
      <c r="D194" s="97">
        <v>15192</v>
      </c>
      <c r="E194" s="97">
        <v>4942</v>
      </c>
      <c r="F194" s="168">
        <v>27918</v>
      </c>
      <c r="G194" s="168">
        <v>32844</v>
      </c>
      <c r="H194" s="168">
        <v>783</v>
      </c>
      <c r="I194" s="168">
        <v>5500</v>
      </c>
      <c r="J194" s="168">
        <v>12904</v>
      </c>
      <c r="K194" s="97">
        <v>24710</v>
      </c>
      <c r="L194" s="214"/>
      <c r="M194" s="97">
        <v>127629</v>
      </c>
      <c r="N194" s="159">
        <v>5022</v>
      </c>
      <c r="O194" s="97">
        <v>122607</v>
      </c>
      <c r="P194" s="97">
        <v>25471900</v>
      </c>
      <c r="Q194" s="169">
        <v>0.48134218491749736</v>
      </c>
    </row>
    <row r="195" spans="1:17" s="93" customFormat="1" ht="12" customHeight="1">
      <c r="A195" s="113">
        <v>126.02</v>
      </c>
      <c r="B195" s="109" t="s">
        <v>341</v>
      </c>
      <c r="C195" s="168">
        <v>594</v>
      </c>
      <c r="D195" s="97">
        <v>5578</v>
      </c>
      <c r="E195" s="97">
        <v>1814</v>
      </c>
      <c r="F195" s="168">
        <v>10246</v>
      </c>
      <c r="G195" s="168">
        <v>11935</v>
      </c>
      <c r="H195" s="168">
        <v>287</v>
      </c>
      <c r="I195" s="168">
        <v>5500</v>
      </c>
      <c r="J195" s="168">
        <v>4738</v>
      </c>
      <c r="K195" s="97">
        <v>9072</v>
      </c>
      <c r="L195" s="214">
        <v>-516</v>
      </c>
      <c r="M195" s="97">
        <v>49248</v>
      </c>
      <c r="N195" s="159">
        <v>1824</v>
      </c>
      <c r="O195" s="97">
        <v>47424</v>
      </c>
      <c r="P195" s="97">
        <v>9351900</v>
      </c>
      <c r="Q195" s="169">
        <v>0.5071055079716421</v>
      </c>
    </row>
    <row r="196" spans="1:17" s="93" customFormat="1" ht="12" customHeight="1">
      <c r="A196" s="113">
        <v>124.01</v>
      </c>
      <c r="B196" s="109" t="s">
        <v>327</v>
      </c>
      <c r="C196" s="168">
        <v>501</v>
      </c>
      <c r="D196" s="97">
        <v>3695</v>
      </c>
      <c r="E196" s="97">
        <v>1202</v>
      </c>
      <c r="F196" s="168">
        <v>11885</v>
      </c>
      <c r="G196" s="168">
        <v>7977</v>
      </c>
      <c r="H196" s="168">
        <v>190</v>
      </c>
      <c r="I196" s="168">
        <v>4600</v>
      </c>
      <c r="J196" s="168"/>
      <c r="K196" s="97">
        <v>6009</v>
      </c>
      <c r="L196" s="214"/>
      <c r="M196" s="97">
        <v>36059</v>
      </c>
      <c r="N196" s="159">
        <v>2533</v>
      </c>
      <c r="O196" s="97">
        <v>33526</v>
      </c>
      <c r="P196" s="97">
        <v>6194450</v>
      </c>
      <c r="Q196" s="169">
        <v>0.5412264204247351</v>
      </c>
    </row>
    <row r="197" spans="2:17" s="93" customFormat="1" ht="21" customHeight="1">
      <c r="B197" s="106" t="s">
        <v>125</v>
      </c>
      <c r="C197" s="102"/>
      <c r="D197" s="104"/>
      <c r="E197" s="104"/>
      <c r="F197" s="102"/>
      <c r="G197" s="102"/>
      <c r="H197" s="102"/>
      <c r="I197" s="102"/>
      <c r="J197" s="102"/>
      <c r="K197" s="104"/>
      <c r="L197" s="155"/>
      <c r="M197" s="104"/>
      <c r="N197" s="112"/>
      <c r="O197" s="104"/>
      <c r="P197" s="100"/>
      <c r="Q197" s="114"/>
    </row>
    <row r="198" spans="1:17" s="93" customFormat="1" ht="12" customHeight="1">
      <c r="A198" s="113">
        <v>759</v>
      </c>
      <c r="B198" s="109" t="s">
        <v>126</v>
      </c>
      <c r="C198" s="168">
        <v>3604</v>
      </c>
      <c r="D198" s="97">
        <v>11767</v>
      </c>
      <c r="E198" s="97">
        <v>7451</v>
      </c>
      <c r="F198" s="168">
        <v>35073</v>
      </c>
      <c r="G198" s="168">
        <v>65805</v>
      </c>
      <c r="H198" s="168">
        <v>1180</v>
      </c>
      <c r="I198" s="168">
        <v>46500</v>
      </c>
      <c r="J198" s="168"/>
      <c r="K198" s="97">
        <v>50436</v>
      </c>
      <c r="L198" s="214">
        <v>-21313</v>
      </c>
      <c r="M198" s="97">
        <v>200503</v>
      </c>
      <c r="N198" s="159">
        <v>38970</v>
      </c>
      <c r="O198" s="97">
        <v>161533</v>
      </c>
      <c r="P198" s="97">
        <v>38405650</v>
      </c>
      <c r="Q198" s="169">
        <v>0.42059696945631697</v>
      </c>
    </row>
    <row r="199" spans="1:17" s="93" customFormat="1" ht="12" customHeight="1">
      <c r="A199" s="113">
        <v>772</v>
      </c>
      <c r="B199" s="109" t="s">
        <v>174</v>
      </c>
      <c r="C199" s="168">
        <v>5515</v>
      </c>
      <c r="D199" s="97">
        <v>18631</v>
      </c>
      <c r="E199" s="97">
        <v>11797</v>
      </c>
      <c r="F199" s="168">
        <v>156923</v>
      </c>
      <c r="G199" s="168">
        <v>104189</v>
      </c>
      <c r="H199" s="168">
        <v>1868</v>
      </c>
      <c r="I199" s="168">
        <v>39500</v>
      </c>
      <c r="J199" s="168">
        <v>50000</v>
      </c>
      <c r="K199" s="97">
        <v>79875</v>
      </c>
      <c r="L199" s="214">
        <v>-122505</v>
      </c>
      <c r="M199" s="97">
        <v>345793</v>
      </c>
      <c r="N199" s="159">
        <v>47305</v>
      </c>
      <c r="O199" s="97">
        <v>298488</v>
      </c>
      <c r="P199" s="97">
        <v>60807100</v>
      </c>
      <c r="Q199" s="169">
        <v>0.4908768877318602</v>
      </c>
    </row>
    <row r="200" spans="1:17" s="93" customFormat="1" ht="12" customHeight="1">
      <c r="A200" s="113">
        <v>759.01</v>
      </c>
      <c r="B200" s="109" t="s">
        <v>233</v>
      </c>
      <c r="C200" s="168">
        <v>1638</v>
      </c>
      <c r="D200" s="97">
        <v>4315</v>
      </c>
      <c r="E200" s="97">
        <v>2732</v>
      </c>
      <c r="F200" s="168">
        <v>12790</v>
      </c>
      <c r="G200" s="168">
        <v>24128</v>
      </c>
      <c r="H200" s="168">
        <v>433</v>
      </c>
      <c r="I200" s="168">
        <v>28500</v>
      </c>
      <c r="J200" s="168"/>
      <c r="K200" s="97">
        <v>18574</v>
      </c>
      <c r="L200" s="214">
        <v>-5983</v>
      </c>
      <c r="M200" s="97">
        <v>87127</v>
      </c>
      <c r="N200" s="159">
        <v>9488</v>
      </c>
      <c r="O200" s="97">
        <v>77639</v>
      </c>
      <c r="P200" s="97">
        <v>14081450</v>
      </c>
      <c r="Q200" s="169">
        <v>0.5513565719439405</v>
      </c>
    </row>
    <row r="201" spans="1:17" s="93" customFormat="1" ht="12" customHeight="1">
      <c r="A201" s="113">
        <v>777</v>
      </c>
      <c r="B201" s="109" t="s">
        <v>127</v>
      </c>
      <c r="C201" s="168">
        <v>5581</v>
      </c>
      <c r="D201" s="97">
        <v>19355</v>
      </c>
      <c r="E201" s="97">
        <v>12255</v>
      </c>
      <c r="F201" s="168">
        <v>83169</v>
      </c>
      <c r="G201" s="168">
        <v>108236</v>
      </c>
      <c r="H201" s="168">
        <v>1941</v>
      </c>
      <c r="I201" s="168">
        <v>62000</v>
      </c>
      <c r="J201" s="168">
        <v>5500</v>
      </c>
      <c r="K201" s="97">
        <v>82923</v>
      </c>
      <c r="L201" s="214">
        <v>-21861</v>
      </c>
      <c r="M201" s="97">
        <v>359099</v>
      </c>
      <c r="N201" s="159">
        <v>43942</v>
      </c>
      <c r="O201" s="97">
        <v>315157</v>
      </c>
      <c r="P201" s="97">
        <v>63168978</v>
      </c>
      <c r="Q201" s="169">
        <v>0.498911031930895</v>
      </c>
    </row>
    <row r="202" spans="1:17" s="93" customFormat="1" ht="12" customHeight="1">
      <c r="A202" s="113">
        <v>760</v>
      </c>
      <c r="B202" s="109" t="s">
        <v>128</v>
      </c>
      <c r="C202" s="168">
        <v>5417</v>
      </c>
      <c r="D202" s="97">
        <v>19589</v>
      </c>
      <c r="E202" s="97">
        <v>12403</v>
      </c>
      <c r="F202" s="168">
        <v>67652</v>
      </c>
      <c r="G202" s="168">
        <v>109547</v>
      </c>
      <c r="H202" s="168">
        <v>1964</v>
      </c>
      <c r="I202" s="168"/>
      <c r="J202" s="168"/>
      <c r="K202" s="97">
        <v>85177</v>
      </c>
      <c r="L202" s="214">
        <v>-23411</v>
      </c>
      <c r="M202" s="97">
        <v>278338</v>
      </c>
      <c r="N202" s="159">
        <v>48701</v>
      </c>
      <c r="O202" s="97">
        <v>229637</v>
      </c>
      <c r="P202" s="97">
        <v>63934250</v>
      </c>
      <c r="Q202" s="169">
        <v>0.359176810551465</v>
      </c>
    </row>
    <row r="203" spans="1:17" s="93" customFormat="1" ht="12" customHeight="1">
      <c r="A203" s="113">
        <v>761</v>
      </c>
      <c r="B203" s="109" t="s">
        <v>129</v>
      </c>
      <c r="C203" s="168">
        <v>1973</v>
      </c>
      <c r="D203" s="97">
        <v>6438</v>
      </c>
      <c r="E203" s="97">
        <v>4076</v>
      </c>
      <c r="F203" s="168">
        <v>42508</v>
      </c>
      <c r="G203" s="168">
        <v>36000</v>
      </c>
      <c r="H203" s="168">
        <v>646</v>
      </c>
      <c r="I203" s="168"/>
      <c r="J203" s="168"/>
      <c r="K203" s="97">
        <v>27665</v>
      </c>
      <c r="L203" s="214">
        <v>-10138</v>
      </c>
      <c r="M203" s="97">
        <v>109168</v>
      </c>
      <c r="N203" s="159">
        <v>16649</v>
      </c>
      <c r="O203" s="97">
        <v>92519</v>
      </c>
      <c r="P203" s="97">
        <v>21010750</v>
      </c>
      <c r="Q203" s="169">
        <v>0.4403412538819414</v>
      </c>
    </row>
    <row r="204" spans="1:17" s="93" customFormat="1" ht="12" customHeight="1">
      <c r="A204" s="113">
        <v>787</v>
      </c>
      <c r="B204" s="109" t="s">
        <v>130</v>
      </c>
      <c r="C204" s="168">
        <v>3702</v>
      </c>
      <c r="D204" s="97">
        <v>5416</v>
      </c>
      <c r="E204" s="97">
        <v>3814</v>
      </c>
      <c r="F204" s="168">
        <v>22783</v>
      </c>
      <c r="G204" s="168">
        <v>40562</v>
      </c>
      <c r="H204" s="168">
        <v>604</v>
      </c>
      <c r="I204" s="168">
        <v>19000</v>
      </c>
      <c r="J204" s="168"/>
      <c r="K204" s="97">
        <v>31022</v>
      </c>
      <c r="L204" s="214">
        <v>-9534</v>
      </c>
      <c r="M204" s="97">
        <v>117369</v>
      </c>
      <c r="N204" s="159">
        <v>31929</v>
      </c>
      <c r="O204" s="97">
        <v>85440</v>
      </c>
      <c r="P204" s="97">
        <v>19658550</v>
      </c>
      <c r="Q204" s="169">
        <v>0.4346200508175832</v>
      </c>
    </row>
    <row r="205" spans="1:17" s="93" customFormat="1" ht="12" customHeight="1">
      <c r="A205" s="113">
        <v>762</v>
      </c>
      <c r="B205" s="109" t="s">
        <v>131</v>
      </c>
      <c r="C205" s="168">
        <v>2778</v>
      </c>
      <c r="D205" s="97">
        <v>9488</v>
      </c>
      <c r="E205" s="97">
        <v>6007</v>
      </c>
      <c r="F205" s="168">
        <v>40273</v>
      </c>
      <c r="G205" s="168">
        <v>53057</v>
      </c>
      <c r="H205" s="168">
        <v>951</v>
      </c>
      <c r="I205" s="168"/>
      <c r="J205" s="168"/>
      <c r="K205" s="97">
        <v>40724</v>
      </c>
      <c r="L205" s="214">
        <v>-11580</v>
      </c>
      <c r="M205" s="97">
        <v>141698</v>
      </c>
      <c r="N205" s="159">
        <v>21519</v>
      </c>
      <c r="O205" s="97">
        <v>120179</v>
      </c>
      <c r="P205" s="97">
        <v>30965500</v>
      </c>
      <c r="Q205" s="169">
        <v>0.3881061180991749</v>
      </c>
    </row>
    <row r="206" spans="1:17" s="93" customFormat="1" ht="12" customHeight="1">
      <c r="A206" s="113">
        <v>790</v>
      </c>
      <c r="B206" s="109" t="s">
        <v>132</v>
      </c>
      <c r="C206" s="168">
        <v>1245</v>
      </c>
      <c r="D206" s="97">
        <v>4933</v>
      </c>
      <c r="E206" s="97">
        <v>2623</v>
      </c>
      <c r="F206" s="168">
        <v>27043</v>
      </c>
      <c r="G206" s="168">
        <v>16693</v>
      </c>
      <c r="H206" s="168">
        <v>415</v>
      </c>
      <c r="I206" s="168">
        <v>23400</v>
      </c>
      <c r="J206" s="168"/>
      <c r="K206" s="97">
        <v>18676</v>
      </c>
      <c r="L206" s="214">
        <v>-5746</v>
      </c>
      <c r="M206" s="97">
        <v>89282</v>
      </c>
      <c r="N206" s="159">
        <v>6809</v>
      </c>
      <c r="O206" s="97">
        <v>82473</v>
      </c>
      <c r="P206" s="97">
        <v>13519300</v>
      </c>
      <c r="Q206" s="169">
        <v>0.6100389813082039</v>
      </c>
    </row>
    <row r="207" spans="1:17" s="93" customFormat="1" ht="12" customHeight="1">
      <c r="A207" s="113">
        <v>763</v>
      </c>
      <c r="B207" s="109" t="s">
        <v>133</v>
      </c>
      <c r="C207" s="168">
        <v>3239</v>
      </c>
      <c r="D207" s="97">
        <v>10859</v>
      </c>
      <c r="E207" s="97">
        <v>6876</v>
      </c>
      <c r="F207" s="168">
        <v>45004</v>
      </c>
      <c r="G207" s="168">
        <v>60728</v>
      </c>
      <c r="H207" s="168">
        <v>1089</v>
      </c>
      <c r="I207" s="168"/>
      <c r="J207" s="168"/>
      <c r="K207" s="97">
        <v>46598</v>
      </c>
      <c r="L207" s="214">
        <v>-15222</v>
      </c>
      <c r="M207" s="97">
        <v>159171</v>
      </c>
      <c r="N207" s="159">
        <v>26088</v>
      </c>
      <c r="O207" s="97">
        <v>133083</v>
      </c>
      <c r="P207" s="97">
        <v>35442450</v>
      </c>
      <c r="Q207" s="169">
        <v>0.3754904076890847</v>
      </c>
    </row>
    <row r="208" spans="1:17" s="93" customFormat="1" ht="12" customHeight="1">
      <c r="A208" s="113">
        <v>774</v>
      </c>
      <c r="B208" s="109" t="s">
        <v>134</v>
      </c>
      <c r="C208" s="168">
        <v>1513</v>
      </c>
      <c r="D208" s="97">
        <v>3747</v>
      </c>
      <c r="E208" s="97">
        <v>2372</v>
      </c>
      <c r="F208" s="168">
        <v>16711</v>
      </c>
      <c r="G208" s="168">
        <v>20952</v>
      </c>
      <c r="H208" s="168">
        <v>376</v>
      </c>
      <c r="I208" s="168">
        <v>13000</v>
      </c>
      <c r="J208" s="168"/>
      <c r="K208" s="97">
        <v>16142</v>
      </c>
      <c r="L208" s="214">
        <v>-6428</v>
      </c>
      <c r="M208" s="97">
        <v>68385</v>
      </c>
      <c r="N208" s="159">
        <v>8579</v>
      </c>
      <c r="O208" s="97">
        <v>59806</v>
      </c>
      <c r="P208" s="97">
        <v>12227841</v>
      </c>
      <c r="Q208" s="169">
        <v>0.4890969714113882</v>
      </c>
    </row>
    <row r="209" spans="1:17" s="93" customFormat="1" ht="12" customHeight="1">
      <c r="A209" s="113">
        <v>783</v>
      </c>
      <c r="B209" s="109" t="s">
        <v>135</v>
      </c>
      <c r="C209" s="168">
        <v>4739</v>
      </c>
      <c r="D209" s="97">
        <v>8091</v>
      </c>
      <c r="E209" s="97">
        <v>5698</v>
      </c>
      <c r="F209" s="168">
        <v>22349</v>
      </c>
      <c r="G209" s="168">
        <v>60602</v>
      </c>
      <c r="H209" s="168">
        <v>902</v>
      </c>
      <c r="I209" s="168">
        <v>38500</v>
      </c>
      <c r="J209" s="168">
        <v>20000</v>
      </c>
      <c r="K209" s="97">
        <v>49340</v>
      </c>
      <c r="L209" s="214">
        <v>-15323</v>
      </c>
      <c r="M209" s="97">
        <v>194898</v>
      </c>
      <c r="N209" s="159">
        <v>39346</v>
      </c>
      <c r="O209" s="97">
        <v>155552</v>
      </c>
      <c r="P209" s="97">
        <v>29371250</v>
      </c>
      <c r="Q209" s="169">
        <v>0.5296063327233264</v>
      </c>
    </row>
    <row r="210" spans="1:17" s="93" customFormat="1" ht="12" customHeight="1">
      <c r="A210" s="113">
        <v>784</v>
      </c>
      <c r="B210" s="109" t="s">
        <v>346</v>
      </c>
      <c r="C210" s="168">
        <v>2135</v>
      </c>
      <c r="D210" s="97">
        <v>6864</v>
      </c>
      <c r="E210" s="97">
        <v>4346</v>
      </c>
      <c r="F210" s="168">
        <v>30190</v>
      </c>
      <c r="G210" s="168">
        <v>38386</v>
      </c>
      <c r="H210" s="168">
        <v>688</v>
      </c>
      <c r="I210" s="168">
        <v>18000</v>
      </c>
      <c r="J210" s="168"/>
      <c r="K210" s="97">
        <v>29491</v>
      </c>
      <c r="L210" s="214">
        <v>-9433</v>
      </c>
      <c r="M210" s="97">
        <v>120667</v>
      </c>
      <c r="N210" s="159">
        <v>15364</v>
      </c>
      <c r="O210" s="97">
        <v>105303</v>
      </c>
      <c r="P210" s="97">
        <v>22402874</v>
      </c>
      <c r="Q210" s="169">
        <v>0.4700423704565762</v>
      </c>
    </row>
    <row r="211" spans="1:17" s="93" customFormat="1" ht="12" customHeight="1">
      <c r="A211" s="113">
        <v>764</v>
      </c>
      <c r="B211" s="109" t="s">
        <v>136</v>
      </c>
      <c r="C211" s="168">
        <v>3794</v>
      </c>
      <c r="D211" s="97">
        <v>13337</v>
      </c>
      <c r="E211" s="97">
        <v>8445</v>
      </c>
      <c r="F211" s="168">
        <v>54442</v>
      </c>
      <c r="G211" s="168">
        <v>74586</v>
      </c>
      <c r="H211" s="168">
        <v>1337</v>
      </c>
      <c r="I211" s="168"/>
      <c r="J211" s="168"/>
      <c r="K211" s="97">
        <v>57208</v>
      </c>
      <c r="L211" s="214">
        <v>-15386</v>
      </c>
      <c r="M211" s="97">
        <v>197763</v>
      </c>
      <c r="N211" s="159">
        <v>33322</v>
      </c>
      <c r="O211" s="97">
        <v>164441</v>
      </c>
      <c r="P211" s="97">
        <v>43530200</v>
      </c>
      <c r="Q211" s="169">
        <v>0.37776302429118175</v>
      </c>
    </row>
    <row r="212" spans="1:17" s="93" customFormat="1" ht="12" customHeight="1">
      <c r="A212" s="113">
        <v>765</v>
      </c>
      <c r="B212" s="109" t="s">
        <v>137</v>
      </c>
      <c r="C212" s="168">
        <v>743</v>
      </c>
      <c r="D212" s="97">
        <v>1774</v>
      </c>
      <c r="E212" s="97">
        <v>1123</v>
      </c>
      <c r="F212" s="168">
        <v>8335</v>
      </c>
      <c r="G212" s="168">
        <v>9918</v>
      </c>
      <c r="H212" s="168">
        <v>178</v>
      </c>
      <c r="I212" s="168"/>
      <c r="J212" s="168"/>
      <c r="K212" s="97">
        <v>7694</v>
      </c>
      <c r="L212" s="214">
        <v>-2967</v>
      </c>
      <c r="M212" s="97">
        <v>26798</v>
      </c>
      <c r="N212" s="159">
        <v>3206</v>
      </c>
      <c r="O212" s="97">
        <v>23592</v>
      </c>
      <c r="P212" s="97">
        <v>5788500</v>
      </c>
      <c r="Q212" s="169">
        <v>0.40756672713138115</v>
      </c>
    </row>
    <row r="213" spans="1:17" s="93" customFormat="1" ht="12" customHeight="1">
      <c r="A213" s="113">
        <v>778</v>
      </c>
      <c r="B213" s="109" t="s">
        <v>138</v>
      </c>
      <c r="C213" s="168">
        <v>3063</v>
      </c>
      <c r="D213" s="97">
        <v>5088</v>
      </c>
      <c r="E213" s="97">
        <v>3583</v>
      </c>
      <c r="F213" s="168">
        <v>22249</v>
      </c>
      <c r="G213" s="168">
        <v>38108</v>
      </c>
      <c r="H213" s="168">
        <v>567</v>
      </c>
      <c r="I213" s="168">
        <v>18000</v>
      </c>
      <c r="J213" s="168">
        <v>30390</v>
      </c>
      <c r="K213" s="97">
        <v>29269</v>
      </c>
      <c r="L213" s="214">
        <v>-18289</v>
      </c>
      <c r="M213" s="97">
        <v>132028</v>
      </c>
      <c r="N213" s="159">
        <v>25546</v>
      </c>
      <c r="O213" s="97">
        <v>106482</v>
      </c>
      <c r="P213" s="97">
        <v>18469300</v>
      </c>
      <c r="Q213" s="169">
        <v>0.5765351150287233</v>
      </c>
    </row>
    <row r="214" spans="1:17" s="93" customFormat="1" ht="12" customHeight="1">
      <c r="A214" s="113">
        <v>767</v>
      </c>
      <c r="B214" s="109" t="s">
        <v>139</v>
      </c>
      <c r="C214" s="168">
        <v>3647</v>
      </c>
      <c r="D214" s="97">
        <v>12785</v>
      </c>
      <c r="E214" s="97">
        <v>8095</v>
      </c>
      <c r="F214" s="168">
        <v>52491</v>
      </c>
      <c r="G214" s="168">
        <v>71498</v>
      </c>
      <c r="H214" s="168">
        <v>1282</v>
      </c>
      <c r="I214" s="168"/>
      <c r="J214" s="168"/>
      <c r="K214" s="97">
        <v>54844</v>
      </c>
      <c r="L214" s="214">
        <v>-15345</v>
      </c>
      <c r="M214" s="97">
        <v>189297</v>
      </c>
      <c r="N214" s="159">
        <v>32228</v>
      </c>
      <c r="O214" s="97">
        <v>157069</v>
      </c>
      <c r="P214" s="97">
        <v>41727850</v>
      </c>
      <c r="Q214" s="169">
        <v>0.37641287533385975</v>
      </c>
    </row>
    <row r="215" spans="1:17" s="93" customFormat="1" ht="12" customHeight="1">
      <c r="A215" s="113">
        <v>768</v>
      </c>
      <c r="B215" s="109" t="s">
        <v>140</v>
      </c>
      <c r="C215" s="168">
        <v>2842</v>
      </c>
      <c r="D215" s="97">
        <v>8216</v>
      </c>
      <c r="E215" s="97">
        <v>5202</v>
      </c>
      <c r="F215" s="168">
        <v>35369</v>
      </c>
      <c r="G215" s="168">
        <v>45944</v>
      </c>
      <c r="H215" s="168">
        <v>824</v>
      </c>
      <c r="I215" s="168"/>
      <c r="J215" s="168"/>
      <c r="K215" s="97">
        <v>35278</v>
      </c>
      <c r="L215" s="214">
        <v>-12312</v>
      </c>
      <c r="M215" s="97">
        <v>121363</v>
      </c>
      <c r="N215" s="159">
        <v>24282</v>
      </c>
      <c r="O215" s="97">
        <v>97081</v>
      </c>
      <c r="P215" s="97">
        <v>26814050</v>
      </c>
      <c r="Q215" s="169">
        <v>0.36205272981888226</v>
      </c>
    </row>
    <row r="216" spans="1:17" s="93" customFormat="1" ht="12" customHeight="1">
      <c r="A216" s="113">
        <v>769.01</v>
      </c>
      <c r="B216" s="109" t="s">
        <v>141</v>
      </c>
      <c r="C216" s="168">
        <v>8184</v>
      </c>
      <c r="D216" s="97">
        <v>29980</v>
      </c>
      <c r="E216" s="97">
        <v>18983</v>
      </c>
      <c r="F216" s="168">
        <v>105474</v>
      </c>
      <c r="G216" s="168">
        <v>167656</v>
      </c>
      <c r="H216" s="168">
        <v>3006</v>
      </c>
      <c r="I216" s="168"/>
      <c r="J216" s="168"/>
      <c r="K216" s="97">
        <v>128469</v>
      </c>
      <c r="L216" s="214">
        <v>-39307</v>
      </c>
      <c r="M216" s="97">
        <v>422445</v>
      </c>
      <c r="N216" s="159">
        <v>67085</v>
      </c>
      <c r="O216" s="97">
        <v>355360</v>
      </c>
      <c r="P216" s="97">
        <v>97848100</v>
      </c>
      <c r="Q216" s="169">
        <v>0.3631751664058883</v>
      </c>
    </row>
    <row r="217" spans="1:17" s="93" customFormat="1" ht="12" customHeight="1">
      <c r="A217" s="113">
        <v>776</v>
      </c>
      <c r="B217" s="109" t="s">
        <v>175</v>
      </c>
      <c r="C217" s="168">
        <v>1576</v>
      </c>
      <c r="D217" s="97">
        <v>4932</v>
      </c>
      <c r="E217" s="97">
        <v>3123</v>
      </c>
      <c r="F217" s="168">
        <v>21632</v>
      </c>
      <c r="G217" s="168">
        <v>27579</v>
      </c>
      <c r="H217" s="168">
        <v>495</v>
      </c>
      <c r="I217" s="168">
        <v>16500</v>
      </c>
      <c r="J217" s="168"/>
      <c r="K217" s="97">
        <v>21217</v>
      </c>
      <c r="L217" s="214">
        <v>-9345</v>
      </c>
      <c r="M217" s="97">
        <v>87709</v>
      </c>
      <c r="N217" s="159">
        <v>10958</v>
      </c>
      <c r="O217" s="97">
        <v>76751</v>
      </c>
      <c r="P217" s="97">
        <v>16095950</v>
      </c>
      <c r="Q217" s="169">
        <v>0.4768342346987907</v>
      </c>
    </row>
    <row r="218" spans="1:17" s="93" customFormat="1" ht="12" customHeight="1">
      <c r="A218" s="113">
        <v>775</v>
      </c>
      <c r="B218" s="109" t="s">
        <v>142</v>
      </c>
      <c r="C218" s="168">
        <v>8669</v>
      </c>
      <c r="D218" s="97">
        <v>30495</v>
      </c>
      <c r="E218" s="97">
        <v>19309</v>
      </c>
      <c r="F218" s="168">
        <v>154910</v>
      </c>
      <c r="G218" s="168">
        <v>170537</v>
      </c>
      <c r="H218" s="168">
        <v>3058</v>
      </c>
      <c r="I218" s="168">
        <v>41000</v>
      </c>
      <c r="J218" s="168">
        <v>70000</v>
      </c>
      <c r="K218" s="97">
        <v>130675</v>
      </c>
      <c r="L218" s="214">
        <v>-90811</v>
      </c>
      <c r="M218" s="97">
        <v>537842</v>
      </c>
      <c r="N218" s="159">
        <v>61485</v>
      </c>
      <c r="O218" s="97">
        <v>476357</v>
      </c>
      <c r="P218" s="97">
        <v>99529515</v>
      </c>
      <c r="Q218" s="169">
        <v>0.47860878253048855</v>
      </c>
    </row>
    <row r="219" spans="1:17" s="93" customFormat="1" ht="12" customHeight="1">
      <c r="A219" s="113">
        <v>782</v>
      </c>
      <c r="B219" s="109" t="s">
        <v>210</v>
      </c>
      <c r="C219" s="168">
        <v>3769</v>
      </c>
      <c r="D219" s="97">
        <v>6984</v>
      </c>
      <c r="E219" s="97">
        <v>4919</v>
      </c>
      <c r="F219" s="168">
        <v>133224</v>
      </c>
      <c r="G219" s="168">
        <v>52312</v>
      </c>
      <c r="H219" s="168">
        <v>779</v>
      </c>
      <c r="I219" s="168">
        <v>23500</v>
      </c>
      <c r="J219" s="168">
        <v>30911</v>
      </c>
      <c r="K219" s="97">
        <v>39492</v>
      </c>
      <c r="L219" s="214">
        <v>-106046</v>
      </c>
      <c r="M219" s="97">
        <v>189844</v>
      </c>
      <c r="N219" s="159">
        <v>31270</v>
      </c>
      <c r="O219" s="97">
        <v>158574</v>
      </c>
      <c r="P219" s="97">
        <v>25353250</v>
      </c>
      <c r="Q219" s="169">
        <v>0.625458274580182</v>
      </c>
    </row>
    <row r="220" spans="1:17" s="93" customFormat="1" ht="12" customHeight="1">
      <c r="A220" s="113">
        <v>771</v>
      </c>
      <c r="B220" s="109" t="s">
        <v>215</v>
      </c>
      <c r="C220" s="168">
        <v>2589</v>
      </c>
      <c r="D220" s="97">
        <v>9069</v>
      </c>
      <c r="E220" s="97">
        <v>4822</v>
      </c>
      <c r="F220" s="97">
        <v>47858</v>
      </c>
      <c r="G220" s="97">
        <v>30688</v>
      </c>
      <c r="H220" s="97">
        <v>764</v>
      </c>
      <c r="I220" s="168"/>
      <c r="J220" s="168"/>
      <c r="K220" s="97">
        <v>34333</v>
      </c>
      <c r="L220" s="214">
        <v>-7783</v>
      </c>
      <c r="M220" s="97">
        <v>122340</v>
      </c>
      <c r="N220" s="159">
        <v>8401</v>
      </c>
      <c r="O220" s="97">
        <v>113939</v>
      </c>
      <c r="P220" s="97">
        <v>24853100</v>
      </c>
      <c r="Q220" s="169">
        <v>0.4584498513263939</v>
      </c>
    </row>
    <row r="221" spans="1:17" s="93" customFormat="1" ht="12" customHeight="1">
      <c r="A221" s="113">
        <v>770</v>
      </c>
      <c r="B221" s="109" t="s">
        <v>144</v>
      </c>
      <c r="C221" s="168">
        <v>7549</v>
      </c>
      <c r="D221" s="97">
        <v>26153</v>
      </c>
      <c r="E221" s="97">
        <v>16559</v>
      </c>
      <c r="F221" s="168">
        <v>88170</v>
      </c>
      <c r="G221" s="168">
        <v>146252</v>
      </c>
      <c r="H221" s="168">
        <v>2623</v>
      </c>
      <c r="I221" s="168"/>
      <c r="J221" s="168"/>
      <c r="K221" s="97">
        <v>112082</v>
      </c>
      <c r="L221" s="214">
        <v>-33240</v>
      </c>
      <c r="M221" s="97">
        <v>366148</v>
      </c>
      <c r="N221" s="159">
        <v>64814</v>
      </c>
      <c r="O221" s="97">
        <v>301334</v>
      </c>
      <c r="P221" s="97">
        <v>85356500</v>
      </c>
      <c r="Q221" s="169">
        <v>0.35302993913761693</v>
      </c>
    </row>
    <row r="222" spans="1:17" s="93" customFormat="1" ht="12" customHeight="1">
      <c r="A222" s="113">
        <v>789</v>
      </c>
      <c r="B222" s="109" t="s">
        <v>143</v>
      </c>
      <c r="C222" s="168">
        <v>1256</v>
      </c>
      <c r="D222" s="97">
        <v>2391</v>
      </c>
      <c r="E222" s="97">
        <v>1514</v>
      </c>
      <c r="F222" s="168">
        <v>14265</v>
      </c>
      <c r="G222" s="168">
        <v>13374</v>
      </c>
      <c r="H222" s="168">
        <v>240</v>
      </c>
      <c r="I222" s="168">
        <v>18500</v>
      </c>
      <c r="J222" s="168"/>
      <c r="K222" s="97">
        <v>10340</v>
      </c>
      <c r="L222" s="214">
        <v>-6635</v>
      </c>
      <c r="M222" s="97">
        <v>55245</v>
      </c>
      <c r="N222" s="159">
        <v>7480</v>
      </c>
      <c r="O222" s="97">
        <v>47765</v>
      </c>
      <c r="P222" s="97">
        <v>7805100</v>
      </c>
      <c r="Q222" s="169">
        <v>0.6119716595559314</v>
      </c>
    </row>
    <row r="223" spans="1:17" s="93" customFormat="1" ht="12" customHeight="1">
      <c r="A223" s="113">
        <v>785</v>
      </c>
      <c r="B223" s="109" t="s">
        <v>145</v>
      </c>
      <c r="C223" s="168">
        <v>5208</v>
      </c>
      <c r="D223" s="97">
        <v>16426</v>
      </c>
      <c r="E223" s="97">
        <v>10400</v>
      </c>
      <c r="F223" s="168">
        <v>164932</v>
      </c>
      <c r="G223" s="168">
        <v>91857</v>
      </c>
      <c r="H223" s="168">
        <v>1647</v>
      </c>
      <c r="I223" s="168">
        <v>24500</v>
      </c>
      <c r="J223" s="168">
        <v>34450</v>
      </c>
      <c r="K223" s="97">
        <v>70433</v>
      </c>
      <c r="L223" s="214">
        <v>-208923</v>
      </c>
      <c r="M223" s="97">
        <v>210930</v>
      </c>
      <c r="N223" s="159">
        <v>35098</v>
      </c>
      <c r="O223" s="97">
        <v>175832</v>
      </c>
      <c r="P223" s="97">
        <v>53610150</v>
      </c>
      <c r="Q223" s="169">
        <v>0.32798266746129234</v>
      </c>
    </row>
    <row r="224" spans="1:17" s="93" customFormat="1" ht="12" customHeight="1">
      <c r="A224" s="113">
        <v>773</v>
      </c>
      <c r="B224" s="109" t="s">
        <v>146</v>
      </c>
      <c r="C224" s="168">
        <v>6757</v>
      </c>
      <c r="D224" s="97">
        <v>13073</v>
      </c>
      <c r="E224" s="97">
        <v>9206</v>
      </c>
      <c r="F224" s="168">
        <v>34019</v>
      </c>
      <c r="G224" s="168">
        <v>97912</v>
      </c>
      <c r="H224" s="168">
        <v>1458</v>
      </c>
      <c r="I224" s="168">
        <v>42555</v>
      </c>
      <c r="J224" s="168">
        <v>81211</v>
      </c>
      <c r="K224" s="97">
        <v>79716</v>
      </c>
      <c r="L224" s="214">
        <v>-44547</v>
      </c>
      <c r="M224" s="97">
        <v>321360</v>
      </c>
      <c r="N224" s="159">
        <v>52231</v>
      </c>
      <c r="O224" s="97">
        <v>269129</v>
      </c>
      <c r="P224" s="97">
        <v>47453350</v>
      </c>
      <c r="Q224" s="169">
        <v>0.5671443638857951</v>
      </c>
    </row>
    <row r="225" spans="2:17" s="93" customFormat="1" ht="21" customHeight="1">
      <c r="B225" s="106" t="s">
        <v>148</v>
      </c>
      <c r="C225" s="102"/>
      <c r="D225" s="104"/>
      <c r="E225" s="104"/>
      <c r="F225" s="102"/>
      <c r="G225" s="102"/>
      <c r="H225" s="102"/>
      <c r="I225" s="102"/>
      <c r="J225" s="102"/>
      <c r="K225" s="104"/>
      <c r="L225" s="155"/>
      <c r="M225" s="104"/>
      <c r="N225" s="112"/>
      <c r="O225" s="104"/>
      <c r="P225" s="100"/>
      <c r="Q225" s="114"/>
    </row>
    <row r="226" spans="1:17" s="93" customFormat="1" ht="12" customHeight="1">
      <c r="A226" s="113">
        <v>352</v>
      </c>
      <c r="B226" s="109" t="s">
        <v>252</v>
      </c>
      <c r="C226" s="168">
        <v>4106</v>
      </c>
      <c r="D226" s="97">
        <v>14906</v>
      </c>
      <c r="E226" s="97">
        <v>7187</v>
      </c>
      <c r="F226" s="168">
        <v>51525</v>
      </c>
      <c r="G226" s="168">
        <v>40183</v>
      </c>
      <c r="H226" s="168">
        <v>1138</v>
      </c>
      <c r="I226" s="168"/>
      <c r="J226" s="168"/>
      <c r="K226" s="97">
        <v>29641</v>
      </c>
      <c r="L226" s="214">
        <v>-1157</v>
      </c>
      <c r="M226" s="97">
        <v>147529</v>
      </c>
      <c r="N226" s="159">
        <v>1474</v>
      </c>
      <c r="O226" s="97">
        <v>146055</v>
      </c>
      <c r="P226" s="97">
        <v>37043900</v>
      </c>
      <c r="Q226" s="169">
        <v>0.394275440760827</v>
      </c>
    </row>
    <row r="227" spans="1:17" s="93" customFormat="1" ht="12" customHeight="1">
      <c r="A227" s="113">
        <v>355</v>
      </c>
      <c r="B227" s="109" t="s">
        <v>253</v>
      </c>
      <c r="C227" s="168">
        <v>5445</v>
      </c>
      <c r="D227" s="97">
        <v>20447</v>
      </c>
      <c r="E227" s="97">
        <v>13728</v>
      </c>
      <c r="F227" s="168">
        <v>141759</v>
      </c>
      <c r="G227" s="168">
        <v>63664</v>
      </c>
      <c r="H227" s="168">
        <v>2174</v>
      </c>
      <c r="I227" s="168"/>
      <c r="J227" s="168"/>
      <c r="K227" s="97">
        <v>58570</v>
      </c>
      <c r="L227" s="214">
        <v>-23385</v>
      </c>
      <c r="M227" s="97">
        <v>282402</v>
      </c>
      <c r="N227" s="159">
        <v>6125</v>
      </c>
      <c r="O227" s="97">
        <v>276277</v>
      </c>
      <c r="P227" s="97">
        <v>70764700</v>
      </c>
      <c r="Q227" s="169">
        <v>0.39041640818091505</v>
      </c>
    </row>
    <row r="228" spans="1:17" s="93" customFormat="1" ht="12" customHeight="1">
      <c r="A228" s="113">
        <v>340</v>
      </c>
      <c r="B228" s="109" t="s">
        <v>149</v>
      </c>
      <c r="C228" s="168">
        <v>7508</v>
      </c>
      <c r="D228" s="97">
        <v>23190</v>
      </c>
      <c r="E228" s="97">
        <v>15570</v>
      </c>
      <c r="F228" s="168">
        <v>197091</v>
      </c>
      <c r="G228" s="168">
        <v>72202</v>
      </c>
      <c r="H228" s="168">
        <v>2466</v>
      </c>
      <c r="I228" s="168"/>
      <c r="J228" s="168">
        <v>8026</v>
      </c>
      <c r="K228" s="97">
        <v>66425</v>
      </c>
      <c r="L228" s="214">
        <v>-91659</v>
      </c>
      <c r="M228" s="97">
        <v>300819</v>
      </c>
      <c r="N228" s="159">
        <v>5241</v>
      </c>
      <c r="O228" s="97">
        <v>295578</v>
      </c>
      <c r="P228" s="97">
        <v>80255300</v>
      </c>
      <c r="Q228" s="169">
        <v>0.36829717165096887</v>
      </c>
    </row>
    <row r="229" spans="1:17" s="93" customFormat="1" ht="12" customHeight="1">
      <c r="A229" s="113">
        <v>340.01</v>
      </c>
      <c r="B229" s="109" t="s">
        <v>254</v>
      </c>
      <c r="C229" s="168">
        <v>3041</v>
      </c>
      <c r="D229" s="97">
        <v>9264</v>
      </c>
      <c r="E229" s="97">
        <v>6220</v>
      </c>
      <c r="F229" s="168">
        <v>40731</v>
      </c>
      <c r="G229" s="168">
        <v>28843</v>
      </c>
      <c r="H229" s="168">
        <v>985</v>
      </c>
      <c r="I229" s="168"/>
      <c r="J229" s="168"/>
      <c r="K229" s="97">
        <v>26536</v>
      </c>
      <c r="L229" s="214">
        <v>-1059</v>
      </c>
      <c r="M229" s="97">
        <v>114561</v>
      </c>
      <c r="N229" s="159">
        <v>3716</v>
      </c>
      <c r="O229" s="97">
        <v>110845</v>
      </c>
      <c r="P229" s="97">
        <v>32060600</v>
      </c>
      <c r="Q229" s="169">
        <v>0.34573588766273866</v>
      </c>
    </row>
    <row r="230" spans="1:17" s="93" customFormat="1" ht="12" customHeight="1">
      <c r="A230" s="113">
        <v>342</v>
      </c>
      <c r="B230" s="109" t="s">
        <v>255</v>
      </c>
      <c r="C230" s="168">
        <v>5956</v>
      </c>
      <c r="D230" s="97">
        <v>22352</v>
      </c>
      <c r="E230" s="97">
        <v>15007</v>
      </c>
      <c r="F230" s="168">
        <v>67285</v>
      </c>
      <c r="G230" s="168">
        <v>69593</v>
      </c>
      <c r="H230" s="168">
        <v>2377</v>
      </c>
      <c r="I230" s="168"/>
      <c r="J230" s="168"/>
      <c r="K230" s="97">
        <v>64025</v>
      </c>
      <c r="L230" s="214"/>
      <c r="M230" s="97">
        <v>246595</v>
      </c>
      <c r="N230" s="159">
        <v>9052</v>
      </c>
      <c r="O230" s="97">
        <v>237543</v>
      </c>
      <c r="P230" s="97">
        <v>77355650</v>
      </c>
      <c r="Q230" s="169">
        <v>0.30707905628095683</v>
      </c>
    </row>
    <row r="231" spans="1:17" s="93" customFormat="1" ht="12" customHeight="1">
      <c r="A231" s="113">
        <v>345</v>
      </c>
      <c r="B231" s="109" t="s">
        <v>256</v>
      </c>
      <c r="C231" s="168">
        <v>2431</v>
      </c>
      <c r="D231" s="97">
        <v>4487</v>
      </c>
      <c r="E231" s="97">
        <v>3013</v>
      </c>
      <c r="F231" s="168">
        <v>23066</v>
      </c>
      <c r="G231" s="168">
        <v>13971</v>
      </c>
      <c r="H231" s="168">
        <v>477</v>
      </c>
      <c r="I231" s="168"/>
      <c r="J231" s="168">
        <v>4050</v>
      </c>
      <c r="K231" s="97">
        <v>12853</v>
      </c>
      <c r="L231" s="214"/>
      <c r="M231" s="97">
        <v>64348</v>
      </c>
      <c r="N231" s="159">
        <v>2766</v>
      </c>
      <c r="O231" s="97">
        <v>61582</v>
      </c>
      <c r="P231" s="97">
        <v>15529750</v>
      </c>
      <c r="Q231" s="169">
        <v>0.396542120768203</v>
      </c>
    </row>
    <row r="232" spans="1:17" s="93" customFormat="1" ht="12" customHeight="1">
      <c r="A232" s="113">
        <v>353</v>
      </c>
      <c r="B232" s="109" t="s">
        <v>257</v>
      </c>
      <c r="C232" s="168">
        <v>5160</v>
      </c>
      <c r="D232" s="97">
        <v>19426</v>
      </c>
      <c r="E232" s="97">
        <v>9366</v>
      </c>
      <c r="F232" s="168">
        <v>118095</v>
      </c>
      <c r="G232" s="168">
        <v>52368</v>
      </c>
      <c r="H232" s="168">
        <v>1483</v>
      </c>
      <c r="I232" s="168"/>
      <c r="J232" s="168"/>
      <c r="K232" s="97">
        <v>38831</v>
      </c>
      <c r="L232" s="214">
        <v>-42600</v>
      </c>
      <c r="M232" s="97">
        <v>202129</v>
      </c>
      <c r="N232" s="159">
        <v>5065</v>
      </c>
      <c r="O232" s="97">
        <v>197064</v>
      </c>
      <c r="P232" s="97">
        <v>48277450</v>
      </c>
      <c r="Q232" s="169">
        <v>0.4081905734457806</v>
      </c>
    </row>
    <row r="233" spans="1:17" s="93" customFormat="1" ht="12" customHeight="1">
      <c r="A233" s="113">
        <v>341</v>
      </c>
      <c r="B233" s="109" t="s">
        <v>258</v>
      </c>
      <c r="C233" s="168">
        <v>2784</v>
      </c>
      <c r="D233" s="97">
        <v>8369</v>
      </c>
      <c r="E233" s="97">
        <v>5930</v>
      </c>
      <c r="F233" s="168">
        <v>78797</v>
      </c>
      <c r="G233" s="168">
        <v>30304</v>
      </c>
      <c r="H233" s="168">
        <v>939</v>
      </c>
      <c r="I233" s="168"/>
      <c r="J233" s="168"/>
      <c r="K233" s="97">
        <v>22215</v>
      </c>
      <c r="L233" s="214">
        <v>-1</v>
      </c>
      <c r="M233" s="97">
        <v>149337</v>
      </c>
      <c r="N233" s="159">
        <v>3045</v>
      </c>
      <c r="O233" s="97">
        <v>146292</v>
      </c>
      <c r="P233" s="97">
        <v>30566100</v>
      </c>
      <c r="Q233" s="169">
        <v>0.47860865468607383</v>
      </c>
    </row>
    <row r="234" spans="1:17" s="93" customFormat="1" ht="12" customHeight="1">
      <c r="A234" s="113">
        <v>343</v>
      </c>
      <c r="B234" s="109" t="s">
        <v>259</v>
      </c>
      <c r="C234" s="168">
        <v>1643</v>
      </c>
      <c r="D234" s="97">
        <v>5136</v>
      </c>
      <c r="E234" s="97">
        <v>3448</v>
      </c>
      <c r="F234" s="168">
        <v>83326</v>
      </c>
      <c r="G234" s="168">
        <v>15991</v>
      </c>
      <c r="H234" s="168">
        <v>546</v>
      </c>
      <c r="I234" s="168">
        <v>14500</v>
      </c>
      <c r="J234" s="168"/>
      <c r="K234" s="97">
        <v>14711</v>
      </c>
      <c r="L234" s="214">
        <v>-52889</v>
      </c>
      <c r="M234" s="97">
        <v>86412</v>
      </c>
      <c r="N234" s="159">
        <v>2973</v>
      </c>
      <c r="O234" s="97">
        <v>83439</v>
      </c>
      <c r="P234" s="97">
        <v>17774500</v>
      </c>
      <c r="Q234" s="169">
        <v>0.4694309263270416</v>
      </c>
    </row>
    <row r="235" spans="1:17" s="93" customFormat="1" ht="12" customHeight="1">
      <c r="A235" s="113">
        <v>354</v>
      </c>
      <c r="B235" s="109" t="s">
        <v>260</v>
      </c>
      <c r="C235" s="168">
        <v>6898</v>
      </c>
      <c r="D235" s="97">
        <v>25385</v>
      </c>
      <c r="E235" s="97">
        <v>17043</v>
      </c>
      <c r="F235" s="168">
        <v>176033</v>
      </c>
      <c r="G235" s="168">
        <v>79037</v>
      </c>
      <c r="H235" s="168">
        <v>2699</v>
      </c>
      <c r="I235" s="168"/>
      <c r="J235" s="168"/>
      <c r="K235" s="97">
        <v>72713</v>
      </c>
      <c r="L235" s="214">
        <v>-6537</v>
      </c>
      <c r="M235" s="97">
        <v>373271</v>
      </c>
      <c r="N235" s="159">
        <v>8007</v>
      </c>
      <c r="O235" s="97">
        <v>365264</v>
      </c>
      <c r="P235" s="97">
        <v>87852500</v>
      </c>
      <c r="Q235" s="169">
        <v>0.41576961384138184</v>
      </c>
    </row>
    <row r="236" spans="1:17" s="93" customFormat="1" ht="12" customHeight="1">
      <c r="A236" s="113">
        <v>356</v>
      </c>
      <c r="B236" s="109" t="s">
        <v>261</v>
      </c>
      <c r="C236" s="168">
        <v>10076</v>
      </c>
      <c r="D236" s="97">
        <v>20779</v>
      </c>
      <c r="E236" s="97">
        <v>10018</v>
      </c>
      <c r="F236" s="168">
        <v>108847</v>
      </c>
      <c r="G236" s="168">
        <v>56017</v>
      </c>
      <c r="H236" s="168">
        <v>1587</v>
      </c>
      <c r="I236" s="168"/>
      <c r="J236" s="168"/>
      <c r="K236" s="97">
        <v>41522</v>
      </c>
      <c r="L236" s="214"/>
      <c r="M236" s="97">
        <v>248846</v>
      </c>
      <c r="N236" s="159">
        <v>3269</v>
      </c>
      <c r="O236" s="97">
        <v>245577</v>
      </c>
      <c r="P236" s="97">
        <v>51641400</v>
      </c>
      <c r="Q236" s="169">
        <v>0.4755428783882699</v>
      </c>
    </row>
    <row r="237" spans="1:17" s="93" customFormat="1" ht="12" customHeight="1">
      <c r="A237" s="113">
        <v>344</v>
      </c>
      <c r="B237" s="109" t="s">
        <v>262</v>
      </c>
      <c r="C237" s="168">
        <v>589</v>
      </c>
      <c r="D237" s="97">
        <v>2436</v>
      </c>
      <c r="E237" s="97">
        <v>1636</v>
      </c>
      <c r="F237" s="168">
        <v>30292</v>
      </c>
      <c r="G237" s="168">
        <v>7586</v>
      </c>
      <c r="H237" s="168">
        <v>259</v>
      </c>
      <c r="I237" s="168"/>
      <c r="J237" s="168">
        <v>3373</v>
      </c>
      <c r="K237" s="97">
        <v>6979</v>
      </c>
      <c r="L237" s="214">
        <v>-285</v>
      </c>
      <c r="M237" s="97">
        <v>52865</v>
      </c>
      <c r="N237" s="159">
        <v>2126</v>
      </c>
      <c r="O237" s="97">
        <v>50739</v>
      </c>
      <c r="P237" s="97">
        <v>8432000</v>
      </c>
      <c r="Q237" s="169">
        <v>0.6017433586337761</v>
      </c>
    </row>
    <row r="238" spans="2:17" s="93" customFormat="1" ht="21" customHeight="1">
      <c r="B238" s="106" t="s">
        <v>150</v>
      </c>
      <c r="C238" s="102"/>
      <c r="D238" s="104"/>
      <c r="E238" s="104"/>
      <c r="F238" s="102"/>
      <c r="G238" s="102"/>
      <c r="H238" s="102"/>
      <c r="I238" s="102"/>
      <c r="J238" s="102"/>
      <c r="K238" s="104"/>
      <c r="L238" s="155"/>
      <c r="M238" s="104"/>
      <c r="N238" s="112"/>
      <c r="O238" s="104"/>
      <c r="P238" s="104"/>
      <c r="Q238" s="114"/>
    </row>
    <row r="239" spans="1:18" s="93" customFormat="1" ht="12" customHeight="1">
      <c r="A239" s="113">
        <v>916</v>
      </c>
      <c r="B239" s="109" t="s">
        <v>263</v>
      </c>
      <c r="C239" s="168">
        <v>1470</v>
      </c>
      <c r="D239" s="97">
        <v>3454</v>
      </c>
      <c r="E239" s="97">
        <v>2048</v>
      </c>
      <c r="F239" s="168">
        <v>78000</v>
      </c>
      <c r="G239" s="168">
        <v>21971</v>
      </c>
      <c r="H239" s="168">
        <v>324</v>
      </c>
      <c r="I239" s="168"/>
      <c r="J239" s="168"/>
      <c r="K239" s="97">
        <v>19448</v>
      </c>
      <c r="L239" s="214">
        <v>-30600</v>
      </c>
      <c r="M239" s="97">
        <v>96115</v>
      </c>
      <c r="N239" s="159">
        <v>14356</v>
      </c>
      <c r="O239" s="97">
        <v>81759</v>
      </c>
      <c r="P239" s="97">
        <v>10554550</v>
      </c>
      <c r="Q239" s="169">
        <v>0.7746327413295687</v>
      </c>
      <c r="R239" s="102"/>
    </row>
    <row r="240" spans="1:18" s="93" customFormat="1" ht="12" customHeight="1">
      <c r="A240" s="113">
        <v>918</v>
      </c>
      <c r="B240" s="109" t="s">
        <v>264</v>
      </c>
      <c r="C240" s="168">
        <v>867</v>
      </c>
      <c r="D240" s="97">
        <v>2447</v>
      </c>
      <c r="E240" s="97">
        <v>1433</v>
      </c>
      <c r="F240" s="168">
        <v>14774</v>
      </c>
      <c r="G240" s="168">
        <v>15376</v>
      </c>
      <c r="H240" s="168">
        <v>227</v>
      </c>
      <c r="I240" s="168"/>
      <c r="J240" s="168"/>
      <c r="K240" s="97">
        <v>8953</v>
      </c>
      <c r="L240" s="214">
        <v>-1229</v>
      </c>
      <c r="M240" s="97">
        <v>42848</v>
      </c>
      <c r="N240" s="159">
        <v>7170</v>
      </c>
      <c r="O240" s="97">
        <v>35678</v>
      </c>
      <c r="P240" s="97">
        <v>7386250</v>
      </c>
      <c r="Q240" s="169">
        <v>0.4830326620409545</v>
      </c>
      <c r="R240" s="102"/>
    </row>
    <row r="241" spans="1:18" s="93" customFormat="1" ht="12" customHeight="1">
      <c r="A241" s="113">
        <v>922</v>
      </c>
      <c r="B241" s="109" t="s">
        <v>265</v>
      </c>
      <c r="C241" s="168">
        <v>976</v>
      </c>
      <c r="D241" s="97">
        <v>1555</v>
      </c>
      <c r="E241" s="97">
        <v>984</v>
      </c>
      <c r="F241" s="168">
        <v>9975</v>
      </c>
      <c r="G241" s="168">
        <v>10562</v>
      </c>
      <c r="H241" s="168">
        <v>156</v>
      </c>
      <c r="I241" s="168">
        <v>9200</v>
      </c>
      <c r="J241" s="168"/>
      <c r="K241" s="97">
        <v>9349</v>
      </c>
      <c r="L241" s="214">
        <v>-1382</v>
      </c>
      <c r="M241" s="97">
        <v>41375</v>
      </c>
      <c r="N241" s="159">
        <v>6623</v>
      </c>
      <c r="O241" s="97">
        <v>34752</v>
      </c>
      <c r="P241" s="97">
        <v>5073950</v>
      </c>
      <c r="Q241" s="169">
        <v>0.6849101784605682</v>
      </c>
      <c r="R241" s="102"/>
    </row>
    <row r="242" spans="1:18" s="93" customFormat="1" ht="12" customHeight="1">
      <c r="A242" s="113">
        <v>906</v>
      </c>
      <c r="B242" s="109" t="s">
        <v>266</v>
      </c>
      <c r="C242" s="168">
        <v>431</v>
      </c>
      <c r="D242" s="97">
        <v>417</v>
      </c>
      <c r="E242" s="97">
        <v>250</v>
      </c>
      <c r="F242" s="168">
        <v>2541</v>
      </c>
      <c r="G242" s="168">
        <v>2686</v>
      </c>
      <c r="H242" s="168">
        <v>40</v>
      </c>
      <c r="I242" s="168">
        <v>2200</v>
      </c>
      <c r="J242" s="168"/>
      <c r="K242" s="97">
        <v>1564</v>
      </c>
      <c r="L242" s="214">
        <v>-532</v>
      </c>
      <c r="M242" s="97">
        <v>9597</v>
      </c>
      <c r="N242" s="159">
        <v>1875</v>
      </c>
      <c r="O242" s="97">
        <v>7722</v>
      </c>
      <c r="P242" s="97">
        <v>1290200</v>
      </c>
      <c r="Q242" s="169">
        <v>0.5985118586265695</v>
      </c>
      <c r="R242" s="102"/>
    </row>
    <row r="243" spans="1:18" s="93" customFormat="1" ht="12" customHeight="1">
      <c r="A243" s="113">
        <v>937.01</v>
      </c>
      <c r="B243" s="109" t="s">
        <v>370</v>
      </c>
      <c r="C243" s="168">
        <v>2705</v>
      </c>
      <c r="D243" s="97">
        <v>6403</v>
      </c>
      <c r="E243" s="97">
        <v>3798</v>
      </c>
      <c r="F243" s="168">
        <v>28896</v>
      </c>
      <c r="G243" s="168">
        <v>40752</v>
      </c>
      <c r="H243" s="168">
        <v>601</v>
      </c>
      <c r="I243" s="168">
        <v>20839</v>
      </c>
      <c r="J243" s="168">
        <v>3388</v>
      </c>
      <c r="K243" s="97">
        <v>36072</v>
      </c>
      <c r="L243" s="214">
        <v>-4698</v>
      </c>
      <c r="M243" s="97">
        <v>138756</v>
      </c>
      <c r="N243" s="159">
        <v>24083</v>
      </c>
      <c r="O243" s="97">
        <v>114673</v>
      </c>
      <c r="P243" s="97">
        <v>19576350</v>
      </c>
      <c r="Q243" s="169">
        <v>0.585773139528053</v>
      </c>
      <c r="R243" s="102"/>
    </row>
    <row r="244" spans="1:18" s="93" customFormat="1" ht="12" customHeight="1">
      <c r="A244" s="113">
        <v>937.02</v>
      </c>
      <c r="B244" s="109" t="s">
        <v>371</v>
      </c>
      <c r="C244" s="168">
        <v>1821</v>
      </c>
      <c r="D244" s="97">
        <v>6995</v>
      </c>
      <c r="E244" s="97">
        <v>4125</v>
      </c>
      <c r="F244" s="168">
        <v>31628</v>
      </c>
      <c r="G244" s="168">
        <v>44268</v>
      </c>
      <c r="H244" s="168">
        <v>653</v>
      </c>
      <c r="I244" s="168">
        <v>22575</v>
      </c>
      <c r="J244" s="168">
        <v>1612</v>
      </c>
      <c r="K244" s="97">
        <v>39185</v>
      </c>
      <c r="L244" s="214">
        <v>-6276</v>
      </c>
      <c r="M244" s="97">
        <v>146586</v>
      </c>
      <c r="N244" s="159">
        <v>22007</v>
      </c>
      <c r="O244" s="97">
        <v>124579</v>
      </c>
      <c r="P244" s="97">
        <v>21265350</v>
      </c>
      <c r="Q244" s="169">
        <v>0.5858309409438359</v>
      </c>
      <c r="R244" s="102"/>
    </row>
    <row r="245" spans="1:18" s="93" customFormat="1" ht="12" customHeight="1">
      <c r="A245" s="113">
        <v>917</v>
      </c>
      <c r="B245" s="109" t="s">
        <v>267</v>
      </c>
      <c r="C245" s="168">
        <v>951</v>
      </c>
      <c r="D245" s="97">
        <v>2520</v>
      </c>
      <c r="E245" s="97">
        <v>1483</v>
      </c>
      <c r="F245" s="168">
        <v>14758</v>
      </c>
      <c r="G245" s="168">
        <v>15916</v>
      </c>
      <c r="H245" s="168">
        <v>235</v>
      </c>
      <c r="I245" s="168"/>
      <c r="J245" s="168"/>
      <c r="K245" s="97">
        <v>3200</v>
      </c>
      <c r="L245" s="214">
        <v>-1603</v>
      </c>
      <c r="M245" s="97">
        <v>37460</v>
      </c>
      <c r="N245" s="159">
        <v>7813</v>
      </c>
      <c r="O245" s="97">
        <v>29647</v>
      </c>
      <c r="P245" s="97">
        <v>7645500</v>
      </c>
      <c r="Q245" s="169">
        <v>0.38777058400366227</v>
      </c>
      <c r="R245" s="102"/>
    </row>
    <row r="246" spans="1:18" s="93" customFormat="1" ht="12" customHeight="1">
      <c r="A246" s="113">
        <v>924</v>
      </c>
      <c r="B246" s="109" t="s">
        <v>268</v>
      </c>
      <c r="C246" s="168">
        <v>2459</v>
      </c>
      <c r="D246" s="97">
        <v>6897</v>
      </c>
      <c r="E246" s="97">
        <v>4174</v>
      </c>
      <c r="F246" s="168">
        <v>40035</v>
      </c>
      <c r="G246" s="168">
        <v>44793</v>
      </c>
      <c r="H246" s="168">
        <v>661</v>
      </c>
      <c r="I246" s="168">
        <v>11500</v>
      </c>
      <c r="J246" s="168">
        <v>5800</v>
      </c>
      <c r="K246" s="97">
        <v>39650</v>
      </c>
      <c r="L246" s="214">
        <v>-4747</v>
      </c>
      <c r="M246" s="97">
        <v>151222</v>
      </c>
      <c r="N246" s="159">
        <v>25954</v>
      </c>
      <c r="O246" s="97">
        <v>125268</v>
      </c>
      <c r="P246" s="97">
        <v>21517850</v>
      </c>
      <c r="Q246" s="169">
        <v>0.5821585334966086</v>
      </c>
      <c r="R246" s="102"/>
    </row>
    <row r="247" spans="1:18" s="93" customFormat="1" ht="12" customHeight="1">
      <c r="A247" s="113">
        <v>925</v>
      </c>
      <c r="B247" s="104" t="s">
        <v>269</v>
      </c>
      <c r="C247" s="168">
        <v>2825</v>
      </c>
      <c r="D247" s="97">
        <v>6832</v>
      </c>
      <c r="E247" s="97">
        <v>4147</v>
      </c>
      <c r="F247" s="168">
        <v>42022</v>
      </c>
      <c r="G247" s="168">
        <v>44501</v>
      </c>
      <c r="H247" s="168">
        <v>657</v>
      </c>
      <c r="I247" s="168">
        <v>26500</v>
      </c>
      <c r="J247" s="168"/>
      <c r="K247" s="97">
        <v>39391</v>
      </c>
      <c r="L247" s="214">
        <v>-5134</v>
      </c>
      <c r="M247" s="97">
        <v>161741</v>
      </c>
      <c r="N247" s="159">
        <v>29593</v>
      </c>
      <c r="O247" s="97">
        <v>132148</v>
      </c>
      <c r="P247" s="97">
        <v>21377250</v>
      </c>
      <c r="Q247" s="169">
        <v>0.6181711866587143</v>
      </c>
      <c r="R247" s="102"/>
    </row>
    <row r="248" spans="1:18" s="93" customFormat="1" ht="12" customHeight="1">
      <c r="A248" s="113">
        <v>915</v>
      </c>
      <c r="B248" s="109" t="s">
        <v>270</v>
      </c>
      <c r="C248" s="168">
        <v>2168</v>
      </c>
      <c r="D248" s="97">
        <v>5866</v>
      </c>
      <c r="E248" s="97">
        <v>3536</v>
      </c>
      <c r="F248" s="168">
        <v>63390</v>
      </c>
      <c r="G248" s="168">
        <v>37946</v>
      </c>
      <c r="H248" s="168">
        <v>560</v>
      </c>
      <c r="I248" s="168"/>
      <c r="J248" s="168"/>
      <c r="K248" s="97">
        <v>33589</v>
      </c>
      <c r="L248" s="214">
        <v>-2863</v>
      </c>
      <c r="M248" s="97">
        <v>144192</v>
      </c>
      <c r="N248" s="159">
        <v>20711</v>
      </c>
      <c r="O248" s="97">
        <v>123481</v>
      </c>
      <c r="P248" s="97">
        <v>18228600</v>
      </c>
      <c r="Q248" s="169">
        <v>0.6774025432562018</v>
      </c>
      <c r="R248" s="102"/>
    </row>
    <row r="249" spans="1:18" s="93" customFormat="1" ht="12" customHeight="1">
      <c r="A249" s="113">
        <v>921</v>
      </c>
      <c r="B249" s="109" t="s">
        <v>271</v>
      </c>
      <c r="C249" s="168">
        <v>1025</v>
      </c>
      <c r="D249" s="97">
        <v>2030</v>
      </c>
      <c r="E249" s="97">
        <v>1183</v>
      </c>
      <c r="F249" s="168">
        <v>8476</v>
      </c>
      <c r="G249" s="168">
        <v>12695</v>
      </c>
      <c r="H249" s="168">
        <v>187</v>
      </c>
      <c r="I249" s="168">
        <v>10800</v>
      </c>
      <c r="J249" s="168">
        <v>2000</v>
      </c>
      <c r="K249" s="97">
        <v>11237</v>
      </c>
      <c r="L249" s="214">
        <v>-2483</v>
      </c>
      <c r="M249" s="97">
        <v>47150</v>
      </c>
      <c r="N249" s="159">
        <v>7850</v>
      </c>
      <c r="O249" s="97">
        <v>39300</v>
      </c>
      <c r="P249" s="97">
        <v>6098250</v>
      </c>
      <c r="Q249" s="169">
        <v>0.6444471774689461</v>
      </c>
      <c r="R249" s="102"/>
    </row>
    <row r="250" spans="1:18" s="93" customFormat="1" ht="12" customHeight="1">
      <c r="A250" s="113">
        <v>931</v>
      </c>
      <c r="B250" s="109" t="s">
        <v>272</v>
      </c>
      <c r="C250" s="168">
        <v>1153</v>
      </c>
      <c r="D250" s="97">
        <v>2226</v>
      </c>
      <c r="E250" s="97">
        <v>1313</v>
      </c>
      <c r="F250" s="168">
        <v>8647</v>
      </c>
      <c r="G250" s="168">
        <v>14094</v>
      </c>
      <c r="H250" s="168">
        <v>208</v>
      </c>
      <c r="I250" s="168"/>
      <c r="J250" s="168">
        <v>10950</v>
      </c>
      <c r="K250" s="97">
        <v>12475</v>
      </c>
      <c r="L250" s="214">
        <v>-5637</v>
      </c>
      <c r="M250" s="97">
        <v>45429</v>
      </c>
      <c r="N250" s="159">
        <v>9164</v>
      </c>
      <c r="O250" s="97">
        <v>36265</v>
      </c>
      <c r="P250" s="97">
        <v>6770350</v>
      </c>
      <c r="Q250" s="169">
        <v>0.5356443906149608</v>
      </c>
      <c r="R250" s="102"/>
    </row>
    <row r="251" spans="1:18" s="93" customFormat="1" ht="12" customHeight="1">
      <c r="A251" s="113">
        <v>936</v>
      </c>
      <c r="B251" s="109" t="s">
        <v>274</v>
      </c>
      <c r="C251" s="168">
        <v>1730</v>
      </c>
      <c r="D251" s="97">
        <v>3862</v>
      </c>
      <c r="E251" s="97">
        <v>2232</v>
      </c>
      <c r="F251" s="168">
        <v>60909</v>
      </c>
      <c r="G251" s="168">
        <v>23953</v>
      </c>
      <c r="H251" s="168">
        <v>354</v>
      </c>
      <c r="I251" s="168">
        <v>24800</v>
      </c>
      <c r="J251" s="168">
        <v>6400</v>
      </c>
      <c r="K251" s="97">
        <v>21203</v>
      </c>
      <c r="L251" s="214">
        <v>-13610</v>
      </c>
      <c r="M251" s="97">
        <v>131833</v>
      </c>
      <c r="N251" s="159">
        <v>20464</v>
      </c>
      <c r="O251" s="97">
        <v>111369</v>
      </c>
      <c r="P251" s="97">
        <v>11506650</v>
      </c>
      <c r="Q251" s="169">
        <v>0.9678664076859902</v>
      </c>
      <c r="R251" s="102"/>
    </row>
    <row r="252" spans="1:18" s="93" customFormat="1" ht="12" customHeight="1">
      <c r="A252" s="113">
        <v>929</v>
      </c>
      <c r="B252" s="109" t="s">
        <v>424</v>
      </c>
      <c r="C252" s="168">
        <v>669</v>
      </c>
      <c r="D252" s="97">
        <v>1041</v>
      </c>
      <c r="E252" s="97">
        <v>603</v>
      </c>
      <c r="F252" s="168">
        <v>5379</v>
      </c>
      <c r="G252" s="168">
        <v>6467</v>
      </c>
      <c r="H252" s="168">
        <v>95</v>
      </c>
      <c r="I252" s="168">
        <v>4800</v>
      </c>
      <c r="J252" s="168"/>
      <c r="K252" s="97">
        <v>5724</v>
      </c>
      <c r="L252" s="214">
        <v>-1076</v>
      </c>
      <c r="M252" s="97">
        <v>23702</v>
      </c>
      <c r="N252" s="159">
        <v>3281</v>
      </c>
      <c r="O252" s="97">
        <v>20421</v>
      </c>
      <c r="P252" s="97">
        <v>3106750</v>
      </c>
      <c r="Q252" s="169">
        <v>0.6573106944556208</v>
      </c>
      <c r="R252" s="102"/>
    </row>
    <row r="253" spans="1:18" s="93" customFormat="1" ht="12" customHeight="1">
      <c r="A253" s="113">
        <v>927</v>
      </c>
      <c r="B253" s="109" t="s">
        <v>275</v>
      </c>
      <c r="C253" s="168">
        <v>2559</v>
      </c>
      <c r="D253" s="97">
        <v>7427</v>
      </c>
      <c r="E253" s="97">
        <v>4444</v>
      </c>
      <c r="F253" s="168">
        <v>42431</v>
      </c>
      <c r="G253" s="168">
        <v>47687</v>
      </c>
      <c r="H253" s="168">
        <v>704</v>
      </c>
      <c r="I253" s="168">
        <v>16660</v>
      </c>
      <c r="J253" s="168">
        <v>13532</v>
      </c>
      <c r="K253" s="97">
        <v>42212</v>
      </c>
      <c r="L253" s="214">
        <v>-4605</v>
      </c>
      <c r="M253" s="97">
        <v>173051</v>
      </c>
      <c r="N253" s="159">
        <v>25244</v>
      </c>
      <c r="O253" s="97">
        <v>147807</v>
      </c>
      <c r="P253" s="97">
        <v>22908050</v>
      </c>
      <c r="Q253" s="169">
        <v>0.6452186021944251</v>
      </c>
      <c r="R253" s="102"/>
    </row>
    <row r="254" spans="1:18" s="93" customFormat="1" ht="12" customHeight="1">
      <c r="A254" s="113">
        <v>934</v>
      </c>
      <c r="B254" s="109" t="s">
        <v>276</v>
      </c>
      <c r="C254" s="168">
        <v>442</v>
      </c>
      <c r="D254" s="97">
        <v>487</v>
      </c>
      <c r="E254" s="97">
        <v>279</v>
      </c>
      <c r="F254" s="168">
        <v>10011</v>
      </c>
      <c r="G254" s="168">
        <v>2998</v>
      </c>
      <c r="H254" s="168">
        <v>44</v>
      </c>
      <c r="I254" s="168"/>
      <c r="J254" s="168"/>
      <c r="K254" s="97">
        <v>2654</v>
      </c>
      <c r="L254" s="214">
        <v>-512</v>
      </c>
      <c r="M254" s="97">
        <v>16403</v>
      </c>
      <c r="N254" s="159">
        <v>2033</v>
      </c>
      <c r="O254" s="97">
        <v>14370</v>
      </c>
      <c r="P254" s="97">
        <v>1440350</v>
      </c>
      <c r="Q254" s="169">
        <v>0.9976741764154546</v>
      </c>
      <c r="R254" s="102"/>
    </row>
    <row r="255" spans="1:17" s="93" customFormat="1" ht="12" customHeight="1">
      <c r="A255" s="113">
        <v>930</v>
      </c>
      <c r="B255" s="109" t="s">
        <v>277</v>
      </c>
      <c r="C255" s="168">
        <v>1763</v>
      </c>
      <c r="D255" s="97">
        <v>4358</v>
      </c>
      <c r="E255" s="97">
        <v>2500</v>
      </c>
      <c r="F255" s="168">
        <v>23739</v>
      </c>
      <c r="G255" s="168">
        <v>26822</v>
      </c>
      <c r="H255" s="168">
        <v>396</v>
      </c>
      <c r="I255" s="168">
        <v>6800</v>
      </c>
      <c r="J255" s="168"/>
      <c r="K255" s="97">
        <v>23743</v>
      </c>
      <c r="L255" s="214">
        <v>-3051</v>
      </c>
      <c r="M255" s="97">
        <v>87070</v>
      </c>
      <c r="N255" s="159">
        <v>14935</v>
      </c>
      <c r="O255" s="97">
        <v>72135</v>
      </c>
      <c r="P255" s="97">
        <v>12884800</v>
      </c>
      <c r="Q255" s="169">
        <v>0.5598457096734136</v>
      </c>
    </row>
    <row r="256" spans="1:18" s="93" customFormat="1" ht="12" customHeight="1">
      <c r="A256" s="113">
        <v>914</v>
      </c>
      <c r="B256" s="109" t="s">
        <v>425</v>
      </c>
      <c r="C256" s="168">
        <v>819</v>
      </c>
      <c r="D256" s="97">
        <v>1121</v>
      </c>
      <c r="E256" s="97">
        <v>673</v>
      </c>
      <c r="F256" s="168">
        <v>55260</v>
      </c>
      <c r="G256" s="168">
        <v>7222</v>
      </c>
      <c r="H256" s="168">
        <v>107</v>
      </c>
      <c r="I256" s="168">
        <v>7100</v>
      </c>
      <c r="J256" s="168"/>
      <c r="K256" s="97">
        <v>6393</v>
      </c>
      <c r="L256" s="214">
        <v>-38489</v>
      </c>
      <c r="M256" s="97">
        <v>40206</v>
      </c>
      <c r="N256" s="159">
        <v>5738</v>
      </c>
      <c r="O256" s="97">
        <v>34468</v>
      </c>
      <c r="P256" s="97">
        <v>3469300</v>
      </c>
      <c r="Q256" s="169">
        <v>0.9935145418384111</v>
      </c>
      <c r="R256" s="102"/>
    </row>
    <row r="257" spans="1:17" s="93" customFormat="1" ht="12" customHeight="1">
      <c r="A257" s="113">
        <v>912</v>
      </c>
      <c r="B257" s="109" t="s">
        <v>342</v>
      </c>
      <c r="C257" s="168">
        <v>6907</v>
      </c>
      <c r="D257" s="97">
        <v>62918</v>
      </c>
      <c r="E257" s="97">
        <v>20800</v>
      </c>
      <c r="F257" s="168">
        <v>52158</v>
      </c>
      <c r="G257" s="168">
        <v>138094</v>
      </c>
      <c r="H257" s="168">
        <v>3294</v>
      </c>
      <c r="I257" s="168"/>
      <c r="J257" s="168">
        <v>53608</v>
      </c>
      <c r="K257" s="97">
        <v>104009</v>
      </c>
      <c r="L257" s="214">
        <v>-6644</v>
      </c>
      <c r="M257" s="97">
        <v>435144</v>
      </c>
      <c r="N257" s="159">
        <v>22394</v>
      </c>
      <c r="O257" s="97">
        <v>412750</v>
      </c>
      <c r="P257" s="97">
        <v>107215900</v>
      </c>
      <c r="Q257" s="169">
        <v>0.3849708858480878</v>
      </c>
    </row>
    <row r="258" spans="1:18" s="93" customFormat="1" ht="12" customHeight="1">
      <c r="A258" s="113">
        <v>928</v>
      </c>
      <c r="B258" s="109" t="s">
        <v>278</v>
      </c>
      <c r="C258" s="168">
        <v>2732</v>
      </c>
      <c r="D258" s="97">
        <v>7358</v>
      </c>
      <c r="E258" s="97">
        <v>4313</v>
      </c>
      <c r="F258" s="168">
        <v>59852</v>
      </c>
      <c r="G258" s="168">
        <v>46281</v>
      </c>
      <c r="H258" s="168">
        <v>683</v>
      </c>
      <c r="I258" s="168">
        <v>20000</v>
      </c>
      <c r="J258" s="168">
        <v>10000</v>
      </c>
      <c r="K258" s="97">
        <v>40967</v>
      </c>
      <c r="L258" s="214">
        <v>-15928</v>
      </c>
      <c r="M258" s="97">
        <v>176258</v>
      </c>
      <c r="N258" s="159">
        <v>29659</v>
      </c>
      <c r="O258" s="97">
        <v>146599</v>
      </c>
      <c r="P258" s="97">
        <v>22232600</v>
      </c>
      <c r="Q258" s="169">
        <v>0.6593875660066748</v>
      </c>
      <c r="R258" s="102"/>
    </row>
    <row r="259" spans="1:17" s="93" customFormat="1" ht="12" customHeight="1">
      <c r="A259" s="113">
        <v>923</v>
      </c>
      <c r="B259" s="109" t="s">
        <v>426</v>
      </c>
      <c r="C259" s="168">
        <v>263</v>
      </c>
      <c r="D259" s="97">
        <v>2400</v>
      </c>
      <c r="E259" s="97">
        <v>804</v>
      </c>
      <c r="F259" s="168">
        <v>2096</v>
      </c>
      <c r="G259" s="168">
        <v>5336</v>
      </c>
      <c r="H259" s="168">
        <v>127</v>
      </c>
      <c r="I259" s="168">
        <v>5500</v>
      </c>
      <c r="J259" s="168"/>
      <c r="K259" s="97">
        <v>4019</v>
      </c>
      <c r="L259" s="214">
        <v>-1662</v>
      </c>
      <c r="M259" s="97">
        <v>18883</v>
      </c>
      <c r="N259" s="159">
        <v>1547</v>
      </c>
      <c r="O259" s="97">
        <v>17336</v>
      </c>
      <c r="P259" s="97">
        <v>4142600</v>
      </c>
      <c r="Q259" s="169">
        <v>0.4184811471056824</v>
      </c>
    </row>
    <row r="260" spans="1:18" s="93" customFormat="1" ht="12" customHeight="1">
      <c r="A260" s="113">
        <v>932</v>
      </c>
      <c r="B260" s="109" t="s">
        <v>279</v>
      </c>
      <c r="C260" s="168">
        <v>8991</v>
      </c>
      <c r="D260" s="97">
        <v>18792</v>
      </c>
      <c r="E260" s="97">
        <v>10921</v>
      </c>
      <c r="F260" s="168">
        <v>105527</v>
      </c>
      <c r="G260" s="168">
        <v>117190</v>
      </c>
      <c r="H260" s="168">
        <v>1730</v>
      </c>
      <c r="I260" s="168">
        <v>43800</v>
      </c>
      <c r="J260" s="168"/>
      <c r="K260" s="97">
        <v>103734</v>
      </c>
      <c r="L260" s="214">
        <v>-9205</v>
      </c>
      <c r="M260" s="97">
        <v>401480</v>
      </c>
      <c r="N260" s="159">
        <v>77217</v>
      </c>
      <c r="O260" s="97">
        <v>324263</v>
      </c>
      <c r="P260" s="97">
        <v>56295650</v>
      </c>
      <c r="Q260" s="169">
        <v>0.5760000994748262</v>
      </c>
      <c r="R260" s="102"/>
    </row>
    <row r="261" spans="1:18" s="93" customFormat="1" ht="12" customHeight="1">
      <c r="A261" s="113">
        <v>935</v>
      </c>
      <c r="B261" s="109" t="s">
        <v>280</v>
      </c>
      <c r="C261" s="168">
        <v>475</v>
      </c>
      <c r="D261" s="97">
        <v>613</v>
      </c>
      <c r="E261" s="97">
        <v>361</v>
      </c>
      <c r="F261" s="168">
        <v>12842</v>
      </c>
      <c r="G261" s="168">
        <v>3869</v>
      </c>
      <c r="H261" s="168">
        <v>57</v>
      </c>
      <c r="I261" s="168"/>
      <c r="J261" s="168">
        <v>4612</v>
      </c>
      <c r="K261" s="97">
        <v>3425</v>
      </c>
      <c r="L261" s="214">
        <v>-633</v>
      </c>
      <c r="M261" s="97">
        <v>25621</v>
      </c>
      <c r="N261" s="159">
        <v>3861</v>
      </c>
      <c r="O261" s="97">
        <v>21760</v>
      </c>
      <c r="P261" s="97">
        <v>1858500</v>
      </c>
      <c r="Q261" s="169">
        <v>1.170836696260425</v>
      </c>
      <c r="R261" s="102"/>
    </row>
    <row r="262" spans="2:17" s="93" customFormat="1" ht="21" customHeight="1">
      <c r="B262" s="92" t="s">
        <v>151</v>
      </c>
      <c r="C262" s="102"/>
      <c r="D262" s="104"/>
      <c r="E262" s="104"/>
      <c r="F262" s="102"/>
      <c r="G262" s="102"/>
      <c r="H262" s="102"/>
      <c r="I262" s="102"/>
      <c r="J262" s="102"/>
      <c r="K262" s="104"/>
      <c r="L262" s="155"/>
      <c r="M262" s="104"/>
      <c r="N262" s="112"/>
      <c r="O262" s="104"/>
      <c r="P262" s="100"/>
      <c r="Q262" s="114"/>
    </row>
    <row r="263" spans="1:17" s="93" customFormat="1" ht="12" customHeight="1">
      <c r="A263" s="113">
        <v>554</v>
      </c>
      <c r="B263" s="109" t="s">
        <v>152</v>
      </c>
      <c r="C263" s="168">
        <v>1846</v>
      </c>
      <c r="D263" s="97">
        <v>4002</v>
      </c>
      <c r="E263" s="97">
        <v>2835</v>
      </c>
      <c r="F263" s="168">
        <v>24757</v>
      </c>
      <c r="G263" s="168">
        <v>14489</v>
      </c>
      <c r="H263" s="168">
        <v>449</v>
      </c>
      <c r="I263" s="168"/>
      <c r="J263" s="168"/>
      <c r="K263" s="97">
        <v>10722</v>
      </c>
      <c r="L263" s="214">
        <v>-434</v>
      </c>
      <c r="M263" s="97">
        <v>58666</v>
      </c>
      <c r="N263" s="159">
        <v>1740</v>
      </c>
      <c r="O263" s="97">
        <v>56926</v>
      </c>
      <c r="P263" s="97">
        <v>14614750</v>
      </c>
      <c r="Q263" s="169">
        <v>0.38951059717066666</v>
      </c>
    </row>
    <row r="264" spans="1:17" s="93" customFormat="1" ht="12" customHeight="1">
      <c r="A264" s="113">
        <v>555</v>
      </c>
      <c r="B264" s="109" t="s">
        <v>153</v>
      </c>
      <c r="C264" s="168">
        <v>33774</v>
      </c>
      <c r="D264" s="97">
        <v>125950</v>
      </c>
      <c r="E264" s="97">
        <v>89236</v>
      </c>
      <c r="F264" s="168">
        <v>271157</v>
      </c>
      <c r="G264" s="168">
        <v>456030</v>
      </c>
      <c r="H264" s="168">
        <v>14133</v>
      </c>
      <c r="I264" s="168"/>
      <c r="J264" s="168">
        <v>21550</v>
      </c>
      <c r="K264" s="97">
        <v>334300</v>
      </c>
      <c r="L264" s="214">
        <v>-46727</v>
      </c>
      <c r="M264" s="97">
        <v>1299403</v>
      </c>
      <c r="N264" s="159">
        <v>7352</v>
      </c>
      <c r="O264" s="97">
        <v>1292051</v>
      </c>
      <c r="P264" s="97">
        <v>459981256</v>
      </c>
      <c r="Q264" s="169">
        <v>0.2808920979162681</v>
      </c>
    </row>
    <row r="265" spans="1:17" s="93" customFormat="1" ht="12" customHeight="1">
      <c r="A265" s="113">
        <v>552</v>
      </c>
      <c r="B265" s="109" t="s">
        <v>209</v>
      </c>
      <c r="C265" s="168">
        <v>5263</v>
      </c>
      <c r="D265" s="97">
        <v>17463</v>
      </c>
      <c r="E265" s="97">
        <v>12373</v>
      </c>
      <c r="F265" s="168">
        <v>111961</v>
      </c>
      <c r="G265" s="168">
        <v>63229</v>
      </c>
      <c r="H265" s="168">
        <v>1960</v>
      </c>
      <c r="I265" s="168"/>
      <c r="J265" s="168">
        <v>58984</v>
      </c>
      <c r="K265" s="97">
        <v>46551</v>
      </c>
      <c r="L265" s="214">
        <v>-1583</v>
      </c>
      <c r="M265" s="97">
        <v>316201</v>
      </c>
      <c r="N265" s="159">
        <v>7015</v>
      </c>
      <c r="O265" s="97">
        <v>309186</v>
      </c>
      <c r="P265" s="97">
        <v>63776400</v>
      </c>
      <c r="Q265" s="169">
        <v>0.48479688411387284</v>
      </c>
    </row>
    <row r="266" spans="1:17" s="93" customFormat="1" ht="12" customHeight="1">
      <c r="A266" s="113">
        <v>553</v>
      </c>
      <c r="B266" s="109" t="s">
        <v>42</v>
      </c>
      <c r="C266" s="168">
        <v>28601</v>
      </c>
      <c r="D266" s="97">
        <v>53451</v>
      </c>
      <c r="E266" s="97">
        <v>37871</v>
      </c>
      <c r="F266" s="168">
        <v>291735</v>
      </c>
      <c r="G266" s="168">
        <v>193533</v>
      </c>
      <c r="H266" s="168">
        <v>5998</v>
      </c>
      <c r="I266" s="168">
        <v>11000</v>
      </c>
      <c r="J266" s="168"/>
      <c r="K266" s="97">
        <v>141872</v>
      </c>
      <c r="L266" s="214"/>
      <c r="M266" s="97">
        <v>764061</v>
      </c>
      <c r="N266" s="159">
        <v>21714</v>
      </c>
      <c r="O266" s="97">
        <v>742347</v>
      </c>
      <c r="P266" s="97">
        <v>195209750</v>
      </c>
      <c r="Q266" s="169">
        <v>0.38028172260862997</v>
      </c>
    </row>
    <row r="267" spans="2:17" s="93" customFormat="1" ht="21" customHeight="1">
      <c r="B267" s="92" t="s">
        <v>154</v>
      </c>
      <c r="C267" s="102"/>
      <c r="D267" s="104"/>
      <c r="E267" s="104"/>
      <c r="F267" s="102"/>
      <c r="G267" s="102"/>
      <c r="H267" s="102"/>
      <c r="I267" s="102"/>
      <c r="J267" s="102"/>
      <c r="K267" s="104"/>
      <c r="L267" s="155"/>
      <c r="M267" s="104"/>
      <c r="N267" s="112"/>
      <c r="O267" s="104"/>
      <c r="P267" s="104"/>
      <c r="Q267" s="114"/>
    </row>
    <row r="268" spans="1:17" s="93" customFormat="1" ht="12" customHeight="1">
      <c r="A268" s="113">
        <v>329</v>
      </c>
      <c r="B268" s="109" t="s">
        <v>281</v>
      </c>
      <c r="C268" s="168">
        <v>4069</v>
      </c>
      <c r="D268" s="97">
        <v>10730</v>
      </c>
      <c r="E268" s="97">
        <v>7204</v>
      </c>
      <c r="F268" s="168">
        <v>205954</v>
      </c>
      <c r="G268" s="168">
        <v>33408</v>
      </c>
      <c r="H268" s="168">
        <v>1141</v>
      </c>
      <c r="I268" s="168"/>
      <c r="J268" s="168">
        <v>20424</v>
      </c>
      <c r="K268" s="97">
        <v>22303</v>
      </c>
      <c r="L268" s="214">
        <v>-54223</v>
      </c>
      <c r="M268" s="97">
        <v>251010</v>
      </c>
      <c r="N268" s="159">
        <v>8713</v>
      </c>
      <c r="O268" s="97">
        <v>242297</v>
      </c>
      <c r="P268" s="97">
        <v>37134350</v>
      </c>
      <c r="Q268" s="169">
        <v>0.6524875216612113</v>
      </c>
    </row>
    <row r="269" spans="1:17" s="93" customFormat="1" ht="12" customHeight="1">
      <c r="A269" s="113">
        <v>327</v>
      </c>
      <c r="B269" s="109" t="s">
        <v>282</v>
      </c>
      <c r="C269" s="168">
        <v>26009</v>
      </c>
      <c r="D269" s="97">
        <v>101969</v>
      </c>
      <c r="E269" s="97">
        <v>68462</v>
      </c>
      <c r="F269" s="168">
        <v>236310</v>
      </c>
      <c r="G269" s="168">
        <v>317486</v>
      </c>
      <c r="H269" s="168">
        <v>10843</v>
      </c>
      <c r="I269" s="168"/>
      <c r="J269" s="168">
        <v>20000</v>
      </c>
      <c r="K269" s="97">
        <v>292082</v>
      </c>
      <c r="L269" s="214">
        <v>-1996</v>
      </c>
      <c r="M269" s="97">
        <v>1071165</v>
      </c>
      <c r="N269" s="159">
        <v>51006</v>
      </c>
      <c r="O269" s="97">
        <v>1020159</v>
      </c>
      <c r="P269" s="97">
        <v>352898950</v>
      </c>
      <c r="Q269" s="169">
        <v>0.2890796359694468</v>
      </c>
    </row>
    <row r="270" spans="1:17" s="93" customFormat="1" ht="12" customHeight="1">
      <c r="A270" s="113">
        <v>328</v>
      </c>
      <c r="B270" s="109" t="s">
        <v>283</v>
      </c>
      <c r="C270" s="168">
        <v>3231</v>
      </c>
      <c r="D270" s="97">
        <v>13360</v>
      </c>
      <c r="E270" s="97">
        <v>8970</v>
      </c>
      <c r="F270" s="168">
        <v>46453</v>
      </c>
      <c r="G270" s="168">
        <v>41598</v>
      </c>
      <c r="H270" s="168">
        <v>1421</v>
      </c>
      <c r="I270" s="168"/>
      <c r="J270" s="168">
        <v>18495</v>
      </c>
      <c r="K270" s="97">
        <v>38269</v>
      </c>
      <c r="L270" s="214">
        <v>-11416</v>
      </c>
      <c r="M270" s="97">
        <v>160381</v>
      </c>
      <c r="N270" s="159">
        <v>4563</v>
      </c>
      <c r="O270" s="97">
        <v>155818</v>
      </c>
      <c r="P270" s="97">
        <v>46237500</v>
      </c>
      <c r="Q270" s="169">
        <v>0.3369948634766153</v>
      </c>
    </row>
    <row r="271" spans="1:17" s="93" customFormat="1" ht="12" customHeight="1">
      <c r="A271" s="113">
        <v>330.01</v>
      </c>
      <c r="B271" s="109" t="s">
        <v>351</v>
      </c>
      <c r="C271" s="168">
        <v>3025</v>
      </c>
      <c r="D271" s="97">
        <v>11472</v>
      </c>
      <c r="E271" s="97">
        <v>7702</v>
      </c>
      <c r="F271" s="168">
        <v>30244</v>
      </c>
      <c r="G271" s="168">
        <v>35719</v>
      </c>
      <c r="H271" s="168">
        <v>1220</v>
      </c>
      <c r="I271" s="168"/>
      <c r="J271" s="168">
        <v>21479</v>
      </c>
      <c r="K271" s="97">
        <v>32861</v>
      </c>
      <c r="L271" s="214">
        <v>-1589</v>
      </c>
      <c r="M271" s="97">
        <v>142133</v>
      </c>
      <c r="N271" s="159">
        <v>6266</v>
      </c>
      <c r="O271" s="97">
        <v>135867</v>
      </c>
      <c r="P271" s="97">
        <v>39702950</v>
      </c>
      <c r="Q271" s="169">
        <v>0.3422088283112464</v>
      </c>
    </row>
    <row r="272" spans="1:17" s="93" customFormat="1" ht="12" customHeight="1">
      <c r="A272" s="113">
        <v>326</v>
      </c>
      <c r="B272" s="109" t="s">
        <v>284</v>
      </c>
      <c r="C272" s="168">
        <v>19561</v>
      </c>
      <c r="D272" s="97">
        <v>44795</v>
      </c>
      <c r="E272" s="97">
        <v>30076</v>
      </c>
      <c r="F272" s="168">
        <v>100069</v>
      </c>
      <c r="G272" s="168">
        <v>139472</v>
      </c>
      <c r="H272" s="168">
        <v>4763</v>
      </c>
      <c r="I272" s="168">
        <v>8000</v>
      </c>
      <c r="J272" s="168">
        <v>15581</v>
      </c>
      <c r="K272" s="97">
        <v>128312</v>
      </c>
      <c r="L272" s="214"/>
      <c r="M272" s="97">
        <v>490629</v>
      </c>
      <c r="N272" s="159">
        <v>12900</v>
      </c>
      <c r="O272" s="97">
        <v>477729</v>
      </c>
      <c r="P272" s="97">
        <v>155028650</v>
      </c>
      <c r="Q272" s="169">
        <v>0.30815529903666194</v>
      </c>
    </row>
    <row r="273" spans="1:17" s="93" customFormat="1" ht="12" customHeight="1">
      <c r="A273" s="113">
        <v>326.02</v>
      </c>
      <c r="B273" s="109" t="s">
        <v>326</v>
      </c>
      <c r="C273" s="168">
        <v>2690</v>
      </c>
      <c r="D273" s="97">
        <v>11124</v>
      </c>
      <c r="E273" s="97">
        <v>7469</v>
      </c>
      <c r="F273" s="168">
        <v>24846</v>
      </c>
      <c r="G273" s="168">
        <v>35039</v>
      </c>
      <c r="H273" s="168">
        <v>1183</v>
      </c>
      <c r="I273" s="168">
        <v>11000</v>
      </c>
      <c r="J273" s="168">
        <v>7909</v>
      </c>
      <c r="K273" s="97">
        <v>31864</v>
      </c>
      <c r="L273" s="214">
        <v>-1459</v>
      </c>
      <c r="M273" s="97">
        <v>131665</v>
      </c>
      <c r="N273" s="159">
        <v>12646</v>
      </c>
      <c r="O273" s="97">
        <v>119019</v>
      </c>
      <c r="P273" s="97">
        <v>38497800</v>
      </c>
      <c r="Q273" s="169">
        <v>0.30915792590745445</v>
      </c>
    </row>
    <row r="274" spans="1:17" s="93" customFormat="1" ht="12" customHeight="1">
      <c r="A274" s="113">
        <v>326.01</v>
      </c>
      <c r="B274" s="109" t="s">
        <v>285</v>
      </c>
      <c r="C274" s="168">
        <v>1880</v>
      </c>
      <c r="D274" s="97">
        <v>7773</v>
      </c>
      <c r="E274" s="97">
        <v>5219</v>
      </c>
      <c r="F274" s="168">
        <v>17398</v>
      </c>
      <c r="G274" s="168">
        <v>24202</v>
      </c>
      <c r="H274" s="168">
        <v>827</v>
      </c>
      <c r="I274" s="168">
        <v>9000</v>
      </c>
      <c r="J274" s="168">
        <v>6510</v>
      </c>
      <c r="K274" s="97">
        <v>22265</v>
      </c>
      <c r="L274" s="214">
        <v>-1918</v>
      </c>
      <c r="M274" s="97">
        <v>93156</v>
      </c>
      <c r="N274" s="159">
        <v>3999</v>
      </c>
      <c r="O274" s="97">
        <v>89157</v>
      </c>
      <c r="P274" s="97">
        <v>26901150</v>
      </c>
      <c r="Q274" s="169">
        <v>0.3314244930049459</v>
      </c>
    </row>
    <row r="275" spans="1:17" s="93" customFormat="1" ht="12" customHeight="1">
      <c r="A275" s="113">
        <v>330</v>
      </c>
      <c r="B275" s="109" t="s">
        <v>286</v>
      </c>
      <c r="C275" s="168">
        <v>3532</v>
      </c>
      <c r="D275" s="97">
        <v>12741</v>
      </c>
      <c r="E275" s="97">
        <v>8555</v>
      </c>
      <c r="F275" s="168">
        <v>64795</v>
      </c>
      <c r="G275" s="168">
        <v>39671</v>
      </c>
      <c r="H275" s="168">
        <v>1355</v>
      </c>
      <c r="I275" s="168">
        <v>450</v>
      </c>
      <c r="J275" s="168">
        <v>18175</v>
      </c>
      <c r="K275" s="97">
        <v>36497</v>
      </c>
      <c r="L275" s="214">
        <v>-39098</v>
      </c>
      <c r="M275" s="97">
        <v>146673</v>
      </c>
      <c r="N275" s="159">
        <v>1515</v>
      </c>
      <c r="O275" s="97">
        <v>145158</v>
      </c>
      <c r="P275" s="97">
        <v>44096150</v>
      </c>
      <c r="Q275" s="169">
        <v>0.3291852009755954</v>
      </c>
    </row>
    <row r="276" spans="1:17" s="93" customFormat="1" ht="12" customHeight="1">
      <c r="A276" s="113">
        <v>349</v>
      </c>
      <c r="B276" s="109" t="s">
        <v>287</v>
      </c>
      <c r="C276" s="168">
        <v>6293</v>
      </c>
      <c r="D276" s="97">
        <v>22093</v>
      </c>
      <c r="E276" s="97">
        <v>14833</v>
      </c>
      <c r="F276" s="168">
        <v>53650</v>
      </c>
      <c r="G276" s="168">
        <v>68788</v>
      </c>
      <c r="H276" s="168">
        <v>2349</v>
      </c>
      <c r="I276" s="168">
        <v>600</v>
      </c>
      <c r="J276" s="168">
        <v>46438</v>
      </c>
      <c r="K276" s="97">
        <v>63284</v>
      </c>
      <c r="L276" s="214">
        <v>-4031</v>
      </c>
      <c r="M276" s="97">
        <v>274297</v>
      </c>
      <c r="N276" s="159">
        <v>8929</v>
      </c>
      <c r="O276" s="97">
        <v>265368</v>
      </c>
      <c r="P276" s="97">
        <v>76460950</v>
      </c>
      <c r="Q276" s="169">
        <v>0.3470634356491778</v>
      </c>
    </row>
    <row r="277" spans="1:17" s="93" customFormat="1" ht="12" customHeight="1">
      <c r="A277" s="113">
        <v>332</v>
      </c>
      <c r="B277" s="109" t="s">
        <v>288</v>
      </c>
      <c r="C277" s="168">
        <v>2956</v>
      </c>
      <c r="D277" s="97">
        <v>12223</v>
      </c>
      <c r="E277" s="97">
        <v>8206</v>
      </c>
      <c r="F277" s="168">
        <v>48704</v>
      </c>
      <c r="G277" s="168">
        <v>38057</v>
      </c>
      <c r="H277" s="168">
        <v>1300</v>
      </c>
      <c r="I277" s="168"/>
      <c r="J277" s="168"/>
      <c r="K277" s="97">
        <v>35011</v>
      </c>
      <c r="L277" s="214">
        <v>-475</v>
      </c>
      <c r="M277" s="97">
        <v>145982</v>
      </c>
      <c r="N277" s="159">
        <v>6050</v>
      </c>
      <c r="O277" s="97">
        <v>139932</v>
      </c>
      <c r="P277" s="97">
        <v>42301450</v>
      </c>
      <c r="Q277" s="169">
        <v>0.33079717125535885</v>
      </c>
    </row>
    <row r="278" spans="1:17" s="93" customFormat="1" ht="12" customHeight="1">
      <c r="A278" s="113">
        <v>348</v>
      </c>
      <c r="B278" s="109" t="s">
        <v>289</v>
      </c>
      <c r="C278" s="168">
        <v>22505</v>
      </c>
      <c r="D278" s="97">
        <v>81094</v>
      </c>
      <c r="E278" s="97">
        <v>54447</v>
      </c>
      <c r="F278" s="168">
        <v>182109</v>
      </c>
      <c r="G278" s="168">
        <v>252492</v>
      </c>
      <c r="H278" s="168">
        <v>8623</v>
      </c>
      <c r="I278" s="168"/>
      <c r="J278" s="168">
        <v>35000</v>
      </c>
      <c r="K278" s="97">
        <v>232289</v>
      </c>
      <c r="L278" s="214"/>
      <c r="M278" s="97">
        <v>868559</v>
      </c>
      <c r="N278" s="159">
        <v>31219</v>
      </c>
      <c r="O278" s="97">
        <v>837340</v>
      </c>
      <c r="P278" s="97">
        <v>280655200</v>
      </c>
      <c r="Q278" s="169">
        <v>0.2983518566554263</v>
      </c>
    </row>
    <row r="279" spans="1:17" s="93" customFormat="1" ht="12" customHeight="1">
      <c r="A279" s="113">
        <v>331.01</v>
      </c>
      <c r="B279" s="109" t="s">
        <v>290</v>
      </c>
      <c r="C279" s="168">
        <v>523</v>
      </c>
      <c r="D279" s="97">
        <v>2162</v>
      </c>
      <c r="E279" s="97">
        <v>1451</v>
      </c>
      <c r="F279" s="168">
        <v>5865</v>
      </c>
      <c r="G279" s="168">
        <v>6730</v>
      </c>
      <c r="H279" s="168">
        <v>230</v>
      </c>
      <c r="I279" s="168"/>
      <c r="J279" s="168"/>
      <c r="K279" s="97">
        <v>6192</v>
      </c>
      <c r="L279" s="214">
        <v>-115</v>
      </c>
      <c r="M279" s="97">
        <v>23038</v>
      </c>
      <c r="N279" s="159">
        <v>1304</v>
      </c>
      <c r="O279" s="97">
        <v>21734</v>
      </c>
      <c r="P279" s="97">
        <v>7481250</v>
      </c>
      <c r="Q279" s="169">
        <v>0.29051294903926483</v>
      </c>
    </row>
    <row r="280" spans="1:17" s="93" customFormat="1" ht="12" customHeight="1">
      <c r="A280" s="113">
        <v>331</v>
      </c>
      <c r="B280" s="109" t="s">
        <v>291</v>
      </c>
      <c r="C280" s="168">
        <v>3117</v>
      </c>
      <c r="D280" s="97">
        <v>12886</v>
      </c>
      <c r="E280" s="97">
        <v>8652</v>
      </c>
      <c r="F280" s="168">
        <v>65406</v>
      </c>
      <c r="G280" s="168">
        <v>40122</v>
      </c>
      <c r="H280" s="168">
        <v>1370</v>
      </c>
      <c r="I280" s="168"/>
      <c r="J280" s="168"/>
      <c r="K280" s="97">
        <v>36912</v>
      </c>
      <c r="L280" s="214">
        <v>-10808</v>
      </c>
      <c r="M280" s="97">
        <v>157657</v>
      </c>
      <c r="N280" s="159">
        <v>6758</v>
      </c>
      <c r="O280" s="97">
        <v>150899</v>
      </c>
      <c r="P280" s="97">
        <v>44597050</v>
      </c>
      <c r="Q280" s="169">
        <v>0.33836094539885486</v>
      </c>
    </row>
    <row r="281" spans="2:17" s="93" customFormat="1" ht="21" customHeight="1">
      <c r="B281" s="106" t="s">
        <v>155</v>
      </c>
      <c r="C281" s="102"/>
      <c r="D281" s="104"/>
      <c r="E281" s="104"/>
      <c r="F281" s="102"/>
      <c r="G281" s="102"/>
      <c r="H281" s="102"/>
      <c r="I281" s="102"/>
      <c r="J281" s="102"/>
      <c r="K281" s="104"/>
      <c r="L281" s="155"/>
      <c r="M281" s="104"/>
      <c r="N281" s="112"/>
      <c r="O281" s="104"/>
      <c r="P281" s="104"/>
      <c r="Q281" s="114"/>
    </row>
    <row r="282" spans="1:17" s="93" customFormat="1" ht="12" customHeight="1">
      <c r="A282" s="113">
        <v>229</v>
      </c>
      <c r="B282" s="109" t="s">
        <v>292</v>
      </c>
      <c r="C282" s="168">
        <v>12767</v>
      </c>
      <c r="D282" s="97">
        <v>8456</v>
      </c>
      <c r="E282" s="97">
        <v>6669</v>
      </c>
      <c r="F282" s="168">
        <v>31597</v>
      </c>
      <c r="G282" s="168">
        <v>54387</v>
      </c>
      <c r="H282" s="168">
        <v>1056</v>
      </c>
      <c r="I282" s="168"/>
      <c r="J282" s="168">
        <v>10313</v>
      </c>
      <c r="K282" s="97">
        <v>37085</v>
      </c>
      <c r="L282" s="214"/>
      <c r="M282" s="97">
        <v>162330</v>
      </c>
      <c r="N282" s="159">
        <v>23521</v>
      </c>
      <c r="O282" s="97">
        <v>138809</v>
      </c>
      <c r="P282" s="97">
        <v>34375850</v>
      </c>
      <c r="Q282" s="169">
        <v>0.403798015176352</v>
      </c>
    </row>
    <row r="283" spans="1:17" s="93" customFormat="1" ht="12" customHeight="1">
      <c r="A283" s="113">
        <v>130</v>
      </c>
      <c r="B283" s="109" t="s">
        <v>293</v>
      </c>
      <c r="C283" s="168">
        <v>3936</v>
      </c>
      <c r="D283" s="97">
        <v>36975</v>
      </c>
      <c r="E283" s="97">
        <v>12027</v>
      </c>
      <c r="F283" s="168">
        <v>49908</v>
      </c>
      <c r="G283" s="168">
        <v>79849</v>
      </c>
      <c r="H283" s="168">
        <v>1905</v>
      </c>
      <c r="I283" s="168"/>
      <c r="J283" s="168"/>
      <c r="K283" s="97">
        <v>60141</v>
      </c>
      <c r="L283" s="214">
        <v>-695</v>
      </c>
      <c r="M283" s="97">
        <v>244046</v>
      </c>
      <c r="N283" s="159">
        <v>23634</v>
      </c>
      <c r="O283" s="97">
        <v>220412</v>
      </c>
      <c r="P283" s="97">
        <v>61994250</v>
      </c>
      <c r="Q283" s="169">
        <v>0.3555361989216742</v>
      </c>
    </row>
    <row r="284" spans="1:17" s="93" customFormat="1" ht="12" customHeight="1">
      <c r="A284" s="113">
        <v>129</v>
      </c>
      <c r="B284" s="109" t="s">
        <v>156</v>
      </c>
      <c r="C284" s="168">
        <v>10138</v>
      </c>
      <c r="D284" s="97">
        <v>95237</v>
      </c>
      <c r="E284" s="97">
        <v>30978</v>
      </c>
      <c r="F284" s="168">
        <v>94113</v>
      </c>
      <c r="G284" s="168">
        <v>205669</v>
      </c>
      <c r="H284" s="168">
        <v>4906</v>
      </c>
      <c r="I284" s="168">
        <v>38000</v>
      </c>
      <c r="J284" s="168"/>
      <c r="K284" s="97">
        <v>154905</v>
      </c>
      <c r="L284" s="214">
        <v>-52</v>
      </c>
      <c r="M284" s="97">
        <v>633894</v>
      </c>
      <c r="N284" s="159">
        <v>35881</v>
      </c>
      <c r="O284" s="97">
        <v>598013</v>
      </c>
      <c r="P284" s="97">
        <v>159680250</v>
      </c>
      <c r="Q284" s="169">
        <v>0.37450655293938984</v>
      </c>
    </row>
    <row r="285" spans="1:17" s="93" customFormat="1" ht="12" customHeight="1">
      <c r="A285" s="113">
        <v>227</v>
      </c>
      <c r="B285" s="109" t="s">
        <v>294</v>
      </c>
      <c r="C285" s="168">
        <v>10037</v>
      </c>
      <c r="D285" s="97">
        <v>18829</v>
      </c>
      <c r="E285" s="97">
        <v>14849</v>
      </c>
      <c r="F285" s="168">
        <v>74572</v>
      </c>
      <c r="G285" s="168">
        <v>121102</v>
      </c>
      <c r="H285" s="168">
        <v>2352</v>
      </c>
      <c r="I285" s="168"/>
      <c r="J285" s="168"/>
      <c r="K285" s="97">
        <v>82576</v>
      </c>
      <c r="L285" s="214"/>
      <c r="M285" s="97">
        <v>324317</v>
      </c>
      <c r="N285" s="159">
        <v>45487</v>
      </c>
      <c r="O285" s="97">
        <v>278830</v>
      </c>
      <c r="P285" s="97">
        <v>76543500</v>
      </c>
      <c r="Q285" s="169">
        <v>0.3642765225002776</v>
      </c>
    </row>
    <row r="286" spans="1:17" s="93" customFormat="1" ht="12" customHeight="1">
      <c r="A286" s="113">
        <v>132</v>
      </c>
      <c r="B286" s="109" t="s">
        <v>157</v>
      </c>
      <c r="C286" s="168">
        <v>3994</v>
      </c>
      <c r="D286" s="97">
        <v>37520</v>
      </c>
      <c r="E286" s="97">
        <v>12204</v>
      </c>
      <c r="F286" s="168">
        <v>52231</v>
      </c>
      <c r="G286" s="168">
        <v>81027</v>
      </c>
      <c r="H286" s="168">
        <v>1933</v>
      </c>
      <c r="I286" s="168"/>
      <c r="J286" s="168"/>
      <c r="K286" s="97">
        <v>61028</v>
      </c>
      <c r="L286" s="214">
        <v>-626</v>
      </c>
      <c r="M286" s="97">
        <v>249311</v>
      </c>
      <c r="N286" s="159">
        <v>17993</v>
      </c>
      <c r="O286" s="97">
        <v>231318</v>
      </c>
      <c r="P286" s="97">
        <v>62908650</v>
      </c>
      <c r="Q286" s="169">
        <v>0.36770460024177914</v>
      </c>
    </row>
    <row r="287" spans="1:17" s="93" customFormat="1" ht="12" customHeight="1">
      <c r="A287" s="113">
        <v>131</v>
      </c>
      <c r="B287" s="109" t="s">
        <v>274</v>
      </c>
      <c r="C287" s="168">
        <v>5342</v>
      </c>
      <c r="D287" s="97">
        <v>9950</v>
      </c>
      <c r="E287" s="97">
        <v>7848</v>
      </c>
      <c r="F287" s="168">
        <v>37665</v>
      </c>
      <c r="G287" s="168">
        <v>64000</v>
      </c>
      <c r="H287" s="168">
        <v>1243</v>
      </c>
      <c r="I287" s="168"/>
      <c r="J287" s="168"/>
      <c r="K287" s="97">
        <v>45029</v>
      </c>
      <c r="L287" s="214"/>
      <c r="M287" s="97">
        <v>171077</v>
      </c>
      <c r="N287" s="159">
        <v>18988</v>
      </c>
      <c r="O287" s="97">
        <v>152089</v>
      </c>
      <c r="P287" s="97">
        <v>40451350</v>
      </c>
      <c r="Q287" s="169">
        <v>0.3759800352769438</v>
      </c>
    </row>
    <row r="288" spans="1:17" s="93" customFormat="1" ht="12" customHeight="1">
      <c r="A288" s="113">
        <v>228</v>
      </c>
      <c r="B288" s="109" t="s">
        <v>295</v>
      </c>
      <c r="C288" s="168">
        <v>21737</v>
      </c>
      <c r="D288" s="97">
        <v>14453</v>
      </c>
      <c r="E288" s="97">
        <v>11398</v>
      </c>
      <c r="F288" s="168">
        <v>53093</v>
      </c>
      <c r="G288" s="168">
        <v>92958</v>
      </c>
      <c r="H288" s="168">
        <v>1805</v>
      </c>
      <c r="I288" s="168"/>
      <c r="J288" s="168">
        <v>17626</v>
      </c>
      <c r="K288" s="97">
        <v>63385</v>
      </c>
      <c r="L288" s="214"/>
      <c r="M288" s="97">
        <v>276455</v>
      </c>
      <c r="N288" s="159">
        <v>33529</v>
      </c>
      <c r="O288" s="97">
        <v>242926</v>
      </c>
      <c r="P288" s="97">
        <v>58754650</v>
      </c>
      <c r="Q288" s="169">
        <v>0.41345833904210133</v>
      </c>
    </row>
    <row r="289" spans="1:17" s="93" customFormat="1" ht="12" customHeight="1">
      <c r="A289" s="113">
        <v>133</v>
      </c>
      <c r="B289" s="109" t="s">
        <v>296</v>
      </c>
      <c r="C289" s="168">
        <v>976</v>
      </c>
      <c r="D289" s="97">
        <v>1450</v>
      </c>
      <c r="E289" s="97">
        <v>1144</v>
      </c>
      <c r="F289" s="168">
        <v>5457</v>
      </c>
      <c r="G289" s="168">
        <v>9329</v>
      </c>
      <c r="H289" s="168">
        <v>181</v>
      </c>
      <c r="I289" s="168"/>
      <c r="J289" s="168"/>
      <c r="K289" s="97">
        <v>6360</v>
      </c>
      <c r="L289" s="214"/>
      <c r="M289" s="97">
        <v>24897</v>
      </c>
      <c r="N289" s="159">
        <v>2963</v>
      </c>
      <c r="O289" s="97">
        <v>21934</v>
      </c>
      <c r="P289" s="97">
        <v>5896300</v>
      </c>
      <c r="Q289" s="169">
        <v>0.3719959974899513</v>
      </c>
    </row>
    <row r="290" spans="2:17" s="93" customFormat="1" ht="21" customHeight="1">
      <c r="B290" s="106" t="s">
        <v>158</v>
      </c>
      <c r="C290" s="102"/>
      <c r="D290" s="104"/>
      <c r="E290" s="104"/>
      <c r="F290" s="102"/>
      <c r="G290" s="102"/>
      <c r="H290" s="102"/>
      <c r="I290" s="102"/>
      <c r="J290" s="102"/>
      <c r="K290" s="104"/>
      <c r="L290" s="155"/>
      <c r="M290" s="104"/>
      <c r="N290" s="112"/>
      <c r="O290" s="104"/>
      <c r="P290" s="104"/>
      <c r="Q290" s="114"/>
    </row>
    <row r="291" spans="1:17" s="93" customFormat="1" ht="12" customHeight="1">
      <c r="A291" s="113">
        <v>635.01</v>
      </c>
      <c r="B291" s="109" t="s">
        <v>329</v>
      </c>
      <c r="C291" s="168">
        <v>370</v>
      </c>
      <c r="D291" s="97">
        <v>755</v>
      </c>
      <c r="E291" s="97">
        <v>476</v>
      </c>
      <c r="F291" s="168">
        <v>2743</v>
      </c>
      <c r="G291" s="168">
        <v>2690</v>
      </c>
      <c r="H291" s="168">
        <v>75</v>
      </c>
      <c r="I291" s="168">
        <v>3500</v>
      </c>
      <c r="J291" s="168">
        <v>1609</v>
      </c>
      <c r="K291" s="97">
        <v>2420</v>
      </c>
      <c r="L291" s="214">
        <v>-640</v>
      </c>
      <c r="M291" s="97">
        <v>13998</v>
      </c>
      <c r="N291" s="159">
        <v>783</v>
      </c>
      <c r="O291" s="97">
        <v>13215</v>
      </c>
      <c r="P291" s="97">
        <v>2453900</v>
      </c>
      <c r="Q291" s="169">
        <v>0.5385305024654632</v>
      </c>
    </row>
    <row r="292" spans="1:17" s="93" customFormat="1" ht="12" customHeight="1">
      <c r="A292" s="113">
        <v>635</v>
      </c>
      <c r="B292" s="109" t="s">
        <v>297</v>
      </c>
      <c r="C292" s="168">
        <v>2207</v>
      </c>
      <c r="D292" s="97">
        <v>4599</v>
      </c>
      <c r="E292" s="97">
        <v>2824</v>
      </c>
      <c r="F292" s="168">
        <v>15096</v>
      </c>
      <c r="G292" s="168">
        <v>15957</v>
      </c>
      <c r="H292" s="168">
        <v>447</v>
      </c>
      <c r="I292" s="168"/>
      <c r="J292" s="168">
        <v>26950</v>
      </c>
      <c r="K292" s="97">
        <v>13964</v>
      </c>
      <c r="L292" s="214">
        <v>-16981</v>
      </c>
      <c r="M292" s="97">
        <v>65063</v>
      </c>
      <c r="N292" s="159">
        <v>2743</v>
      </c>
      <c r="O292" s="97">
        <v>62320</v>
      </c>
      <c r="P292" s="97">
        <v>14557550</v>
      </c>
      <c r="Q292" s="169">
        <v>0.4280940130722546</v>
      </c>
    </row>
    <row r="293" spans="1:17" s="93" customFormat="1" ht="12" customHeight="1">
      <c r="A293" s="113">
        <v>633</v>
      </c>
      <c r="B293" s="109" t="s">
        <v>298</v>
      </c>
      <c r="C293" s="168">
        <v>331</v>
      </c>
      <c r="D293" s="97">
        <v>467</v>
      </c>
      <c r="E293" s="97">
        <v>287</v>
      </c>
      <c r="F293" s="168">
        <v>3082</v>
      </c>
      <c r="G293" s="168">
        <v>1621</v>
      </c>
      <c r="H293" s="168">
        <v>45</v>
      </c>
      <c r="I293" s="168">
        <v>1800</v>
      </c>
      <c r="J293" s="168"/>
      <c r="K293" s="97">
        <v>1498</v>
      </c>
      <c r="L293" s="214">
        <v>-119</v>
      </c>
      <c r="M293" s="97">
        <v>9012</v>
      </c>
      <c r="N293" s="159">
        <v>387</v>
      </c>
      <c r="O293" s="97">
        <v>8625</v>
      </c>
      <c r="P293" s="97">
        <v>1478650</v>
      </c>
      <c r="Q293" s="169">
        <v>0.5833023365908092</v>
      </c>
    </row>
    <row r="294" spans="1:17" s="93" customFormat="1" ht="12" customHeight="1">
      <c r="A294" s="113">
        <v>621</v>
      </c>
      <c r="B294" s="109" t="s">
        <v>299</v>
      </c>
      <c r="C294" s="168">
        <v>4703</v>
      </c>
      <c r="D294" s="97">
        <v>16902</v>
      </c>
      <c r="E294" s="97">
        <v>10379</v>
      </c>
      <c r="F294" s="168">
        <v>68662</v>
      </c>
      <c r="G294" s="168">
        <v>58647</v>
      </c>
      <c r="H294" s="168">
        <v>1644</v>
      </c>
      <c r="I294" s="168"/>
      <c r="J294" s="168"/>
      <c r="K294" s="97">
        <v>50783</v>
      </c>
      <c r="L294" s="214">
        <v>-8130</v>
      </c>
      <c r="M294" s="97">
        <v>203590</v>
      </c>
      <c r="N294" s="159">
        <v>5365</v>
      </c>
      <c r="O294" s="97">
        <v>198225</v>
      </c>
      <c r="P294" s="97">
        <v>53502570</v>
      </c>
      <c r="Q294" s="169">
        <v>0.37049622102265367</v>
      </c>
    </row>
    <row r="295" spans="1:17" s="93" customFormat="1" ht="12" customHeight="1">
      <c r="A295" s="113">
        <v>624.01</v>
      </c>
      <c r="B295" s="109" t="s">
        <v>328</v>
      </c>
      <c r="C295" s="168">
        <v>445</v>
      </c>
      <c r="D295" s="97">
        <v>1669</v>
      </c>
      <c r="E295" s="97">
        <v>1025</v>
      </c>
      <c r="F295" s="168">
        <v>6867</v>
      </c>
      <c r="G295" s="168">
        <v>5790</v>
      </c>
      <c r="H295" s="168">
        <v>162</v>
      </c>
      <c r="I295" s="168">
        <v>6100</v>
      </c>
      <c r="J295" s="168"/>
      <c r="K295" s="97">
        <v>4994</v>
      </c>
      <c r="L295" s="214">
        <v>-426</v>
      </c>
      <c r="M295" s="97">
        <v>26626</v>
      </c>
      <c r="N295" s="159">
        <v>1243</v>
      </c>
      <c r="O295" s="97">
        <v>25383</v>
      </c>
      <c r="P295" s="97">
        <v>5282450</v>
      </c>
      <c r="Q295" s="169">
        <v>0.48051566981230304</v>
      </c>
    </row>
    <row r="296" spans="1:17" s="93" customFormat="1" ht="12" customHeight="1">
      <c r="A296" s="113">
        <v>631</v>
      </c>
      <c r="B296" s="109" t="s">
        <v>300</v>
      </c>
      <c r="C296" s="168">
        <v>439</v>
      </c>
      <c r="D296" s="97">
        <v>1636</v>
      </c>
      <c r="E296" s="97">
        <v>1005</v>
      </c>
      <c r="F296" s="168">
        <v>94000</v>
      </c>
      <c r="G296" s="168">
        <v>5678</v>
      </c>
      <c r="H296" s="168">
        <v>159</v>
      </c>
      <c r="I296" s="168">
        <v>4700</v>
      </c>
      <c r="J296" s="168"/>
      <c r="K296" s="97">
        <v>4972</v>
      </c>
      <c r="L296" s="214">
        <v>-83814</v>
      </c>
      <c r="M296" s="97">
        <v>28775</v>
      </c>
      <c r="N296" s="159">
        <v>1018</v>
      </c>
      <c r="O296" s="97">
        <v>27757</v>
      </c>
      <c r="P296" s="97">
        <v>5179650</v>
      </c>
      <c r="Q296" s="169">
        <v>0.5358856293378896</v>
      </c>
    </row>
    <row r="297" spans="1:17" s="93" customFormat="1" ht="12" customHeight="1">
      <c r="A297" s="113">
        <v>624</v>
      </c>
      <c r="B297" s="109" t="s">
        <v>301</v>
      </c>
      <c r="C297" s="168">
        <v>1316</v>
      </c>
      <c r="D297" s="97">
        <v>5097</v>
      </c>
      <c r="E297" s="97">
        <v>3130</v>
      </c>
      <c r="F297" s="168">
        <v>24532</v>
      </c>
      <c r="G297" s="168">
        <v>17686</v>
      </c>
      <c r="H297" s="168">
        <v>496</v>
      </c>
      <c r="I297" s="168"/>
      <c r="J297" s="168"/>
      <c r="K297" s="97">
        <v>15454</v>
      </c>
      <c r="L297" s="214">
        <v>-1302</v>
      </c>
      <c r="M297" s="97">
        <v>66409</v>
      </c>
      <c r="N297" s="159">
        <v>3254</v>
      </c>
      <c r="O297" s="97">
        <v>63155</v>
      </c>
      <c r="P297" s="97">
        <v>16134150</v>
      </c>
      <c r="Q297" s="169">
        <v>0.3914367971042788</v>
      </c>
    </row>
    <row r="298" spans="1:17" s="93" customFormat="1" ht="12" customHeight="1">
      <c r="A298" s="113">
        <v>625.02</v>
      </c>
      <c r="B298" s="109" t="s">
        <v>330</v>
      </c>
      <c r="C298" s="168">
        <v>5218</v>
      </c>
      <c r="D298" s="97">
        <v>12406</v>
      </c>
      <c r="E298" s="97">
        <v>7618</v>
      </c>
      <c r="F298" s="168">
        <v>47069</v>
      </c>
      <c r="G298" s="168">
        <v>43047</v>
      </c>
      <c r="H298" s="168">
        <v>1207</v>
      </c>
      <c r="I298" s="168">
        <v>21500</v>
      </c>
      <c r="J298" s="168">
        <v>1780</v>
      </c>
      <c r="K298" s="97">
        <v>37328</v>
      </c>
      <c r="L298" s="214">
        <v>-12568</v>
      </c>
      <c r="M298" s="97">
        <v>164605</v>
      </c>
      <c r="N298" s="159">
        <v>3828</v>
      </c>
      <c r="O298" s="97">
        <v>160777</v>
      </c>
      <c r="P298" s="97">
        <v>39270550</v>
      </c>
      <c r="Q298" s="169">
        <v>0.40940857716533124</v>
      </c>
    </row>
    <row r="299" spans="1:17" s="93" customFormat="1" ht="12" customHeight="1">
      <c r="A299" s="113">
        <v>625.03</v>
      </c>
      <c r="B299" s="109" t="s">
        <v>303</v>
      </c>
      <c r="C299" s="168">
        <v>20347</v>
      </c>
      <c r="D299" s="97">
        <v>60921</v>
      </c>
      <c r="E299" s="97">
        <v>37411</v>
      </c>
      <c r="F299" s="168">
        <v>73845</v>
      </c>
      <c r="G299" s="168">
        <v>211393</v>
      </c>
      <c r="H299" s="168">
        <v>5925</v>
      </c>
      <c r="I299" s="168">
        <v>90500</v>
      </c>
      <c r="J299" s="168"/>
      <c r="K299" s="97">
        <v>182818</v>
      </c>
      <c r="L299" s="214">
        <v>-49218</v>
      </c>
      <c r="M299" s="97">
        <v>633942</v>
      </c>
      <c r="N299" s="159">
        <v>22429</v>
      </c>
      <c r="O299" s="97">
        <v>611513</v>
      </c>
      <c r="P299" s="97">
        <v>192839500</v>
      </c>
      <c r="Q299" s="169">
        <v>0.3171098244913516</v>
      </c>
    </row>
    <row r="300" spans="1:17" s="93" customFormat="1" ht="12" customHeight="1">
      <c r="A300" s="113">
        <v>625</v>
      </c>
      <c r="B300" s="109" t="s">
        <v>302</v>
      </c>
      <c r="C300" s="168">
        <v>37804</v>
      </c>
      <c r="D300" s="97">
        <v>147446</v>
      </c>
      <c r="E300" s="97">
        <v>90544</v>
      </c>
      <c r="F300" s="168">
        <v>249559</v>
      </c>
      <c r="G300" s="168">
        <v>511602</v>
      </c>
      <c r="H300" s="168">
        <v>14340</v>
      </c>
      <c r="I300" s="168"/>
      <c r="J300" s="168">
        <v>22941</v>
      </c>
      <c r="K300" s="97">
        <v>441758</v>
      </c>
      <c r="L300" s="214">
        <v>-111156</v>
      </c>
      <c r="M300" s="97">
        <v>1404838</v>
      </c>
      <c r="N300" s="159">
        <v>56191</v>
      </c>
      <c r="O300" s="97">
        <v>1348647</v>
      </c>
      <c r="P300" s="97">
        <v>466722450</v>
      </c>
      <c r="Q300" s="169">
        <v>0.28896124452552047</v>
      </c>
    </row>
    <row r="301" spans="1:17" s="93" customFormat="1" ht="12" customHeight="1">
      <c r="A301" s="113">
        <v>640</v>
      </c>
      <c r="B301" s="109" t="s">
        <v>304</v>
      </c>
      <c r="C301" s="168">
        <v>4488</v>
      </c>
      <c r="D301" s="97">
        <v>18200</v>
      </c>
      <c r="E301" s="97">
        <v>11177</v>
      </c>
      <c r="F301" s="168">
        <v>84472</v>
      </c>
      <c r="G301" s="168">
        <v>63151</v>
      </c>
      <c r="H301" s="168">
        <v>1770</v>
      </c>
      <c r="I301" s="168"/>
      <c r="J301" s="168"/>
      <c r="K301" s="97">
        <v>54718</v>
      </c>
      <c r="L301" s="214">
        <v>-8150</v>
      </c>
      <c r="M301" s="97">
        <v>229826</v>
      </c>
      <c r="N301" s="159">
        <v>3356</v>
      </c>
      <c r="O301" s="97">
        <v>226470</v>
      </c>
      <c r="P301" s="97">
        <v>57610850</v>
      </c>
      <c r="Q301" s="169">
        <v>0.3931030352789448</v>
      </c>
    </row>
    <row r="302" spans="1:17" s="93" customFormat="1" ht="12" customHeight="1">
      <c r="A302" s="113">
        <v>625.01</v>
      </c>
      <c r="B302" s="109" t="s">
        <v>331</v>
      </c>
      <c r="C302" s="168">
        <v>3296</v>
      </c>
      <c r="D302" s="97">
        <v>11164</v>
      </c>
      <c r="E302" s="97">
        <v>6856</v>
      </c>
      <c r="F302" s="168">
        <v>13096</v>
      </c>
      <c r="G302" s="168">
        <v>38736</v>
      </c>
      <c r="H302" s="168">
        <v>1086</v>
      </c>
      <c r="I302" s="168">
        <v>15200</v>
      </c>
      <c r="J302" s="168">
        <v>1000</v>
      </c>
      <c r="K302" s="97">
        <v>33610</v>
      </c>
      <c r="L302" s="214">
        <v>-9615</v>
      </c>
      <c r="M302" s="97">
        <v>114429</v>
      </c>
      <c r="N302" s="159">
        <v>5657</v>
      </c>
      <c r="O302" s="97">
        <v>108772</v>
      </c>
      <c r="P302" s="97">
        <v>35337700</v>
      </c>
      <c r="Q302" s="169">
        <v>0.3078072426898185</v>
      </c>
    </row>
    <row r="303" spans="1:17" s="93" customFormat="1" ht="12" customHeight="1">
      <c r="A303" s="113">
        <v>639</v>
      </c>
      <c r="B303" s="109" t="s">
        <v>305</v>
      </c>
      <c r="C303" s="168">
        <v>3338</v>
      </c>
      <c r="D303" s="97">
        <v>8159</v>
      </c>
      <c r="E303" s="97">
        <v>5010</v>
      </c>
      <c r="F303" s="168">
        <v>93688</v>
      </c>
      <c r="G303" s="168">
        <v>28309</v>
      </c>
      <c r="H303" s="168">
        <v>793</v>
      </c>
      <c r="I303" s="168"/>
      <c r="J303" s="168">
        <v>1000</v>
      </c>
      <c r="K303" s="97">
        <v>24516</v>
      </c>
      <c r="L303" s="214">
        <v>-4720</v>
      </c>
      <c r="M303" s="97">
        <v>160093</v>
      </c>
      <c r="N303" s="159">
        <v>5317</v>
      </c>
      <c r="O303" s="97">
        <v>154776</v>
      </c>
      <c r="P303" s="97">
        <v>25825450</v>
      </c>
      <c r="Q303" s="169">
        <v>0.5993157912059616</v>
      </c>
    </row>
    <row r="304" spans="1:17" s="93" customFormat="1" ht="12" customHeight="1">
      <c r="A304" s="113">
        <v>630</v>
      </c>
      <c r="B304" s="104" t="s">
        <v>343</v>
      </c>
      <c r="C304" s="168">
        <v>17468</v>
      </c>
      <c r="D304" s="97">
        <v>47897</v>
      </c>
      <c r="E304" s="97">
        <v>29413</v>
      </c>
      <c r="F304" s="168">
        <v>69232</v>
      </c>
      <c r="G304" s="168">
        <v>166190</v>
      </c>
      <c r="H304" s="168">
        <v>4658</v>
      </c>
      <c r="I304" s="168">
        <v>35500</v>
      </c>
      <c r="J304" s="168">
        <v>62930</v>
      </c>
      <c r="K304" s="97">
        <v>143590</v>
      </c>
      <c r="L304" s="214">
        <v>-12231</v>
      </c>
      <c r="M304" s="97">
        <v>564647</v>
      </c>
      <c r="N304" s="159">
        <v>7175</v>
      </c>
      <c r="O304" s="97">
        <v>557472</v>
      </c>
      <c r="P304" s="97">
        <v>151611800</v>
      </c>
      <c r="Q304" s="169">
        <v>0.3676969734545728</v>
      </c>
    </row>
    <row r="305" spans="1:17" s="93" customFormat="1" ht="12" customHeight="1">
      <c r="A305" s="113">
        <v>623</v>
      </c>
      <c r="B305" s="109" t="s">
        <v>306</v>
      </c>
      <c r="C305" s="168">
        <v>11968</v>
      </c>
      <c r="D305" s="97">
        <v>27946</v>
      </c>
      <c r="E305" s="97">
        <v>17161</v>
      </c>
      <c r="F305" s="168">
        <v>78591</v>
      </c>
      <c r="G305" s="168">
        <v>96966</v>
      </c>
      <c r="H305" s="168">
        <v>2718</v>
      </c>
      <c r="I305" s="168"/>
      <c r="J305" s="168"/>
      <c r="K305" s="97">
        <v>83883</v>
      </c>
      <c r="L305" s="214">
        <v>-14715</v>
      </c>
      <c r="M305" s="97">
        <v>304518</v>
      </c>
      <c r="N305" s="159">
        <v>12596</v>
      </c>
      <c r="O305" s="97">
        <v>291922</v>
      </c>
      <c r="P305" s="97">
        <v>88459750</v>
      </c>
      <c r="Q305" s="169">
        <v>0.330005454458101</v>
      </c>
    </row>
    <row r="306" spans="1:17" s="93" customFormat="1" ht="12" customHeight="1">
      <c r="A306" s="113">
        <v>626</v>
      </c>
      <c r="B306" s="109" t="s">
        <v>307</v>
      </c>
      <c r="C306" s="168">
        <v>16114</v>
      </c>
      <c r="D306" s="97">
        <v>66707</v>
      </c>
      <c r="E306" s="97">
        <v>40964</v>
      </c>
      <c r="F306" s="168">
        <v>137808</v>
      </c>
      <c r="G306" s="168">
        <v>231457</v>
      </c>
      <c r="H306" s="168">
        <v>6488</v>
      </c>
      <c r="I306" s="168"/>
      <c r="J306" s="168"/>
      <c r="K306" s="97">
        <v>200133</v>
      </c>
      <c r="L306" s="214">
        <v>-53524</v>
      </c>
      <c r="M306" s="97">
        <v>646147</v>
      </c>
      <c r="N306" s="159">
        <v>32169</v>
      </c>
      <c r="O306" s="97">
        <v>613978</v>
      </c>
      <c r="P306" s="97">
        <v>211152800</v>
      </c>
      <c r="Q306" s="169">
        <v>0.2907742639453514</v>
      </c>
    </row>
    <row r="307" spans="1:17" s="93" customFormat="1" ht="12" customHeight="1">
      <c r="A307" s="113">
        <v>645</v>
      </c>
      <c r="B307" s="109" t="s">
        <v>159</v>
      </c>
      <c r="C307" s="168">
        <v>8737</v>
      </c>
      <c r="D307" s="97">
        <v>28924</v>
      </c>
      <c r="E307" s="97">
        <v>17762</v>
      </c>
      <c r="F307" s="168">
        <v>41202</v>
      </c>
      <c r="G307" s="168">
        <v>100360</v>
      </c>
      <c r="H307" s="168">
        <v>2813</v>
      </c>
      <c r="I307" s="168">
        <v>29000</v>
      </c>
      <c r="J307" s="168"/>
      <c r="K307" s="97">
        <v>86811</v>
      </c>
      <c r="L307" s="214">
        <v>-8372</v>
      </c>
      <c r="M307" s="97">
        <v>307237</v>
      </c>
      <c r="N307" s="159">
        <v>10107</v>
      </c>
      <c r="O307" s="97">
        <v>297130</v>
      </c>
      <c r="P307" s="97">
        <v>91556550</v>
      </c>
      <c r="Q307" s="169">
        <v>0.3245316692251947</v>
      </c>
    </row>
    <row r="308" spans="1:17" s="93" customFormat="1" ht="12" customHeight="1">
      <c r="A308" s="113">
        <v>643</v>
      </c>
      <c r="B308" s="109" t="s">
        <v>160</v>
      </c>
      <c r="C308" s="168">
        <v>2630</v>
      </c>
      <c r="D308" s="97">
        <v>5161</v>
      </c>
      <c r="E308" s="97">
        <v>3169</v>
      </c>
      <c r="F308" s="168">
        <v>7548</v>
      </c>
      <c r="G308" s="168">
        <v>17907</v>
      </c>
      <c r="H308" s="168">
        <v>502</v>
      </c>
      <c r="I308" s="168">
        <v>8250</v>
      </c>
      <c r="J308" s="168"/>
      <c r="K308" s="97">
        <v>15595</v>
      </c>
      <c r="L308" s="214">
        <v>-2716</v>
      </c>
      <c r="M308" s="97">
        <v>58046</v>
      </c>
      <c r="N308" s="159">
        <v>1442</v>
      </c>
      <c r="O308" s="97">
        <v>56604</v>
      </c>
      <c r="P308" s="97">
        <v>16335900</v>
      </c>
      <c r="Q308" s="169">
        <v>0.3465006519383689</v>
      </c>
    </row>
    <row r="309" spans="1:17" s="93" customFormat="1" ht="12" customHeight="1">
      <c r="A309" s="113">
        <v>622</v>
      </c>
      <c r="B309" s="109" t="s">
        <v>161</v>
      </c>
      <c r="C309" s="168">
        <v>2760</v>
      </c>
      <c r="D309" s="97">
        <v>8935</v>
      </c>
      <c r="E309" s="97">
        <v>5487</v>
      </c>
      <c r="F309" s="168">
        <v>12884</v>
      </c>
      <c r="G309" s="168">
        <v>31001</v>
      </c>
      <c r="H309" s="168">
        <v>869</v>
      </c>
      <c r="I309" s="168"/>
      <c r="J309" s="168"/>
      <c r="K309" s="97">
        <v>26938</v>
      </c>
      <c r="L309" s="214">
        <v>-2282</v>
      </c>
      <c r="M309" s="97">
        <v>86592</v>
      </c>
      <c r="N309" s="159">
        <v>9456</v>
      </c>
      <c r="O309" s="97">
        <v>77136</v>
      </c>
      <c r="P309" s="97">
        <v>28281100</v>
      </c>
      <c r="Q309" s="169">
        <v>0.272747523964768</v>
      </c>
    </row>
    <row r="310" spans="1:17" s="93" customFormat="1" ht="12" customHeight="1">
      <c r="A310" s="113">
        <v>644</v>
      </c>
      <c r="B310" s="109" t="s">
        <v>179</v>
      </c>
      <c r="C310" s="168">
        <v>11566</v>
      </c>
      <c r="D310" s="97">
        <v>37795</v>
      </c>
      <c r="E310" s="97">
        <v>23209</v>
      </c>
      <c r="F310" s="168">
        <v>53947</v>
      </c>
      <c r="G310" s="168">
        <v>131140</v>
      </c>
      <c r="H310" s="168">
        <v>3676</v>
      </c>
      <c r="I310" s="168">
        <v>36500</v>
      </c>
      <c r="J310" s="168">
        <v>5982</v>
      </c>
      <c r="K310" s="97">
        <v>113359</v>
      </c>
      <c r="L310" s="214">
        <v>-9652</v>
      </c>
      <c r="M310" s="97">
        <v>407522</v>
      </c>
      <c r="N310" s="159">
        <v>10918</v>
      </c>
      <c r="O310" s="97">
        <v>396604</v>
      </c>
      <c r="P310" s="97">
        <v>119636200</v>
      </c>
      <c r="Q310" s="169">
        <v>0.33150835616644464</v>
      </c>
    </row>
    <row r="311" spans="1:17" s="93" customFormat="1" ht="12" customHeight="1">
      <c r="A311" s="115">
        <v>642</v>
      </c>
      <c r="B311" s="109" t="s">
        <v>162</v>
      </c>
      <c r="C311" s="168">
        <v>8704</v>
      </c>
      <c r="D311" s="97">
        <v>33222</v>
      </c>
      <c r="E311" s="97">
        <v>20401</v>
      </c>
      <c r="F311" s="168">
        <v>47479</v>
      </c>
      <c r="G311" s="168">
        <v>115271</v>
      </c>
      <c r="H311" s="168">
        <v>3231</v>
      </c>
      <c r="I311" s="168">
        <v>35500</v>
      </c>
      <c r="J311" s="168"/>
      <c r="K311" s="97">
        <v>99671</v>
      </c>
      <c r="L311" s="214">
        <v>-8484</v>
      </c>
      <c r="M311" s="97">
        <v>354995</v>
      </c>
      <c r="N311" s="159">
        <v>7891</v>
      </c>
      <c r="O311" s="97">
        <v>347104</v>
      </c>
      <c r="P311" s="97">
        <v>105158900</v>
      </c>
      <c r="Q311" s="169">
        <v>0.3300757235003409</v>
      </c>
    </row>
    <row r="312" spans="1:17" s="93" customFormat="1" ht="12" customHeight="1">
      <c r="A312" s="113">
        <v>620</v>
      </c>
      <c r="B312" s="109" t="s">
        <v>308</v>
      </c>
      <c r="C312" s="168">
        <v>1289</v>
      </c>
      <c r="D312" s="97">
        <v>4973</v>
      </c>
      <c r="E312" s="97">
        <v>3054</v>
      </c>
      <c r="F312" s="168">
        <v>16066</v>
      </c>
      <c r="G312" s="168">
        <v>17254</v>
      </c>
      <c r="H312" s="168">
        <v>484</v>
      </c>
      <c r="I312" s="168"/>
      <c r="J312" s="168"/>
      <c r="K312" s="97">
        <v>15082</v>
      </c>
      <c r="L312" s="214">
        <v>-2583</v>
      </c>
      <c r="M312" s="97">
        <v>55619</v>
      </c>
      <c r="N312" s="159">
        <v>245</v>
      </c>
      <c r="O312" s="97">
        <v>55374</v>
      </c>
      <c r="P312" s="97">
        <v>15740200</v>
      </c>
      <c r="Q312" s="169">
        <v>0.3517998500654375</v>
      </c>
    </row>
    <row r="313" spans="2:17" s="93" customFormat="1" ht="21" customHeight="1">
      <c r="B313" s="106" t="s">
        <v>163</v>
      </c>
      <c r="C313" s="102"/>
      <c r="D313" s="104"/>
      <c r="E313" s="104"/>
      <c r="F313" s="102"/>
      <c r="G313" s="102"/>
      <c r="H313" s="102"/>
      <c r="I313" s="102"/>
      <c r="J313" s="102"/>
      <c r="K313" s="104"/>
      <c r="L313" s="155"/>
      <c r="M313" s="104"/>
      <c r="N313" s="112"/>
      <c r="O313" s="104"/>
      <c r="P313" s="104"/>
      <c r="Q313" s="114"/>
    </row>
    <row r="314" spans="1:17" s="93" customFormat="1" ht="12" customHeight="1">
      <c r="A314" s="113">
        <v>323</v>
      </c>
      <c r="B314" s="109" t="s">
        <v>309</v>
      </c>
      <c r="C314" s="168">
        <v>7639</v>
      </c>
      <c r="D314" s="97">
        <v>24972</v>
      </c>
      <c r="E314" s="97">
        <v>16767</v>
      </c>
      <c r="F314" s="168">
        <v>82298</v>
      </c>
      <c r="G314" s="168">
        <v>77753</v>
      </c>
      <c r="H314" s="168">
        <v>2655</v>
      </c>
      <c r="I314" s="168"/>
      <c r="J314" s="168">
        <v>15500</v>
      </c>
      <c r="K314" s="97">
        <v>71531</v>
      </c>
      <c r="L314" s="214">
        <v>-2527</v>
      </c>
      <c r="M314" s="97">
        <v>296588</v>
      </c>
      <c r="N314" s="159">
        <v>14509</v>
      </c>
      <c r="O314" s="97">
        <v>282079</v>
      </c>
      <c r="P314" s="97">
        <v>86425350</v>
      </c>
      <c r="Q314" s="169">
        <v>0.326384561936978</v>
      </c>
    </row>
    <row r="315" spans="1:17" s="93" customFormat="1" ht="12" customHeight="1">
      <c r="A315" s="113">
        <v>235</v>
      </c>
      <c r="B315" s="109" t="s">
        <v>164</v>
      </c>
      <c r="C315" s="168">
        <v>5172</v>
      </c>
      <c r="D315" s="97">
        <v>14415</v>
      </c>
      <c r="E315" s="97">
        <v>11369</v>
      </c>
      <c r="F315" s="168">
        <v>90726</v>
      </c>
      <c r="G315" s="168">
        <v>92717</v>
      </c>
      <c r="H315" s="168">
        <v>1801</v>
      </c>
      <c r="I315" s="168"/>
      <c r="J315" s="168"/>
      <c r="K315" s="97">
        <v>61124</v>
      </c>
      <c r="L315" s="214">
        <v>-1152</v>
      </c>
      <c r="M315" s="97">
        <v>276172</v>
      </c>
      <c r="N315" s="159">
        <v>26963</v>
      </c>
      <c r="O315" s="97">
        <v>249209</v>
      </c>
      <c r="P315" s="97">
        <v>58602550</v>
      </c>
      <c r="Q315" s="169">
        <v>0.42525282602890146</v>
      </c>
    </row>
    <row r="316" spans="1:17" s="93" customFormat="1" ht="12" customHeight="1">
      <c r="A316" s="113">
        <v>324.02</v>
      </c>
      <c r="B316" s="109" t="s">
        <v>311</v>
      </c>
      <c r="C316" s="168">
        <v>6627</v>
      </c>
      <c r="D316" s="97">
        <v>21077</v>
      </c>
      <c r="E316" s="97">
        <v>14151</v>
      </c>
      <c r="F316" s="168">
        <v>60098</v>
      </c>
      <c r="G316" s="168">
        <v>65624</v>
      </c>
      <c r="H316" s="168">
        <v>2241</v>
      </c>
      <c r="I316" s="168">
        <v>19000</v>
      </c>
      <c r="J316" s="168">
        <v>29004</v>
      </c>
      <c r="K316" s="97">
        <v>60373</v>
      </c>
      <c r="L316" s="214">
        <v>-4579</v>
      </c>
      <c r="M316" s="97">
        <v>273616</v>
      </c>
      <c r="N316" s="159">
        <v>8976</v>
      </c>
      <c r="O316" s="97">
        <v>264640</v>
      </c>
      <c r="P316" s="97">
        <v>72944100</v>
      </c>
      <c r="Q316" s="169">
        <v>0.3627983620333927</v>
      </c>
    </row>
    <row r="317" spans="1:17" s="93" customFormat="1" ht="12" customHeight="1">
      <c r="A317" s="113">
        <v>324</v>
      </c>
      <c r="B317" s="109" t="s">
        <v>310</v>
      </c>
      <c r="C317" s="168">
        <v>9389</v>
      </c>
      <c r="D317" s="97">
        <v>27970</v>
      </c>
      <c r="E317" s="97">
        <v>18779</v>
      </c>
      <c r="F317" s="168">
        <v>337199</v>
      </c>
      <c r="G317" s="168">
        <v>87085</v>
      </c>
      <c r="H317" s="168">
        <v>2974</v>
      </c>
      <c r="I317" s="168"/>
      <c r="J317" s="168">
        <v>12089</v>
      </c>
      <c r="K317" s="97">
        <v>80117</v>
      </c>
      <c r="L317" s="214">
        <v>-166499</v>
      </c>
      <c r="M317" s="97">
        <v>409103</v>
      </c>
      <c r="N317" s="159">
        <v>21293</v>
      </c>
      <c r="O317" s="97">
        <v>387810</v>
      </c>
      <c r="P317" s="97">
        <v>96798150</v>
      </c>
      <c r="Q317" s="169">
        <v>0.40063782210713733</v>
      </c>
    </row>
    <row r="318" spans="1:17" s="93" customFormat="1" ht="12" customHeight="1">
      <c r="A318" s="113">
        <v>314</v>
      </c>
      <c r="B318" s="109" t="s">
        <v>165</v>
      </c>
      <c r="C318" s="168">
        <v>3425</v>
      </c>
      <c r="D318" s="97">
        <v>10856</v>
      </c>
      <c r="E318" s="97">
        <v>7289</v>
      </c>
      <c r="F318" s="168">
        <v>141504</v>
      </c>
      <c r="G318" s="168">
        <v>33801</v>
      </c>
      <c r="H318" s="168">
        <v>1154</v>
      </c>
      <c r="I318" s="168"/>
      <c r="J318" s="168">
        <v>15000</v>
      </c>
      <c r="K318" s="97">
        <v>31096</v>
      </c>
      <c r="L318" s="214">
        <v>-55383</v>
      </c>
      <c r="M318" s="97">
        <v>188742</v>
      </c>
      <c r="N318" s="159">
        <v>3510</v>
      </c>
      <c r="O318" s="97">
        <v>185232</v>
      </c>
      <c r="P318" s="97">
        <v>37570800</v>
      </c>
      <c r="Q318" s="169">
        <v>0.4930211760196749</v>
      </c>
    </row>
    <row r="319" spans="1:17" s="93" customFormat="1" ht="12" customHeight="1">
      <c r="A319" s="113">
        <v>325.02</v>
      </c>
      <c r="B319" s="109" t="s">
        <v>361</v>
      </c>
      <c r="C319" s="168">
        <v>8075</v>
      </c>
      <c r="D319" s="97">
        <v>28058</v>
      </c>
      <c r="E319" s="97">
        <v>18839</v>
      </c>
      <c r="F319" s="168">
        <v>107534</v>
      </c>
      <c r="G319" s="168">
        <v>87361</v>
      </c>
      <c r="H319" s="168">
        <v>2984</v>
      </c>
      <c r="I319" s="168"/>
      <c r="J319" s="168">
        <v>20088</v>
      </c>
      <c r="K319" s="97">
        <v>80371</v>
      </c>
      <c r="L319" s="214">
        <v>-2030</v>
      </c>
      <c r="M319" s="97">
        <v>351280</v>
      </c>
      <c r="N319" s="159">
        <v>20154</v>
      </c>
      <c r="O319" s="97">
        <v>331126</v>
      </c>
      <c r="P319" s="97">
        <v>97105850</v>
      </c>
      <c r="Q319" s="169">
        <v>0.34099490401453675</v>
      </c>
    </row>
    <row r="320" spans="1:17" s="93" customFormat="1" ht="12" customHeight="1">
      <c r="A320" s="113">
        <v>347</v>
      </c>
      <c r="B320" s="109" t="s">
        <v>312</v>
      </c>
      <c r="C320" s="168">
        <v>4853</v>
      </c>
      <c r="D320" s="97">
        <v>18454</v>
      </c>
      <c r="E320" s="97">
        <v>12390</v>
      </c>
      <c r="F320" s="168">
        <v>71492</v>
      </c>
      <c r="G320" s="168">
        <v>57458</v>
      </c>
      <c r="H320" s="168">
        <v>1962</v>
      </c>
      <c r="I320" s="168"/>
      <c r="J320" s="168">
        <v>25924</v>
      </c>
      <c r="K320" s="97">
        <v>52861</v>
      </c>
      <c r="L320" s="214">
        <v>-2025</v>
      </c>
      <c r="M320" s="97">
        <v>243369</v>
      </c>
      <c r="N320" s="159">
        <v>10106</v>
      </c>
      <c r="O320" s="97">
        <v>233263</v>
      </c>
      <c r="P320" s="97">
        <v>63867200</v>
      </c>
      <c r="Q320" s="169">
        <v>0.365231292431796</v>
      </c>
    </row>
    <row r="321" spans="1:17" s="93" customFormat="1" ht="12" customHeight="1">
      <c r="A321" s="113">
        <v>347.02</v>
      </c>
      <c r="B321" s="109" t="s">
        <v>394</v>
      </c>
      <c r="C321" s="168">
        <v>5444</v>
      </c>
      <c r="D321" s="97">
        <v>20383</v>
      </c>
      <c r="E321" s="97">
        <v>13685</v>
      </c>
      <c r="F321" s="168">
        <v>51778</v>
      </c>
      <c r="G321" s="168">
        <v>63463</v>
      </c>
      <c r="H321" s="168">
        <v>2167</v>
      </c>
      <c r="I321" s="168"/>
      <c r="J321" s="168">
        <v>55853</v>
      </c>
      <c r="K321" s="97">
        <v>58384</v>
      </c>
      <c r="L321" s="214">
        <v>-18206</v>
      </c>
      <c r="M321" s="97">
        <v>252951</v>
      </c>
      <c r="N321" s="159">
        <v>7716</v>
      </c>
      <c r="O321" s="97">
        <v>245235</v>
      </c>
      <c r="P321" s="97">
        <v>70541400</v>
      </c>
      <c r="Q321" s="169">
        <v>0.34764691372725803</v>
      </c>
    </row>
    <row r="322" spans="1:17" s="93" customFormat="1" ht="12" customHeight="1">
      <c r="A322" s="113">
        <v>325.03</v>
      </c>
      <c r="B322" s="109" t="s">
        <v>409</v>
      </c>
      <c r="C322" s="168">
        <v>3990</v>
      </c>
      <c r="D322" s="97">
        <v>14098</v>
      </c>
      <c r="E322" s="97">
        <v>9466</v>
      </c>
      <c r="F322" s="168">
        <v>34428</v>
      </c>
      <c r="G322" s="168">
        <v>43896</v>
      </c>
      <c r="H322" s="168">
        <v>1499</v>
      </c>
      <c r="I322" s="168">
        <v>11000</v>
      </c>
      <c r="J322" s="168">
        <v>24732</v>
      </c>
      <c r="K322" s="97">
        <v>40384</v>
      </c>
      <c r="L322" s="214">
        <v>-7827</v>
      </c>
      <c r="M322" s="97">
        <v>175666</v>
      </c>
      <c r="N322" s="159">
        <v>4817</v>
      </c>
      <c r="O322" s="97">
        <v>170849</v>
      </c>
      <c r="P322" s="97">
        <v>48792700</v>
      </c>
      <c r="Q322" s="169">
        <v>0.35015278924921145</v>
      </c>
    </row>
    <row r="323" spans="1:17" s="93" customFormat="1" ht="12" customHeight="1">
      <c r="A323" s="113">
        <v>337</v>
      </c>
      <c r="B323" s="109" t="s">
        <v>313</v>
      </c>
      <c r="C323" s="168">
        <v>110910</v>
      </c>
      <c r="D323" s="97">
        <v>91580</v>
      </c>
      <c r="E323" s="97">
        <v>61487</v>
      </c>
      <c r="F323" s="168">
        <v>239725</v>
      </c>
      <c r="G323" s="168">
        <v>285139</v>
      </c>
      <c r="H323" s="168">
        <v>9738</v>
      </c>
      <c r="I323" s="168"/>
      <c r="J323" s="168">
        <v>130030</v>
      </c>
      <c r="K323" s="97">
        <v>262324</v>
      </c>
      <c r="L323" s="214">
        <v>-3801</v>
      </c>
      <c r="M323" s="97">
        <v>1187132</v>
      </c>
      <c r="N323" s="159">
        <v>28632</v>
      </c>
      <c r="O323" s="97">
        <v>1158500</v>
      </c>
      <c r="P323" s="97">
        <v>316944150</v>
      </c>
      <c r="Q323" s="169">
        <v>0.3655218119659252</v>
      </c>
    </row>
    <row r="324" spans="1:17" s="93" customFormat="1" ht="12" customHeight="1">
      <c r="A324" s="113">
        <v>337.05</v>
      </c>
      <c r="B324" s="109" t="s">
        <v>345</v>
      </c>
      <c r="C324" s="168">
        <v>48099</v>
      </c>
      <c r="D324" s="97">
        <v>39581</v>
      </c>
      <c r="E324" s="97">
        <v>26575</v>
      </c>
      <c r="F324" s="168">
        <v>99475</v>
      </c>
      <c r="G324" s="168">
        <v>123238</v>
      </c>
      <c r="H324" s="168">
        <v>4209</v>
      </c>
      <c r="I324" s="168">
        <v>43000</v>
      </c>
      <c r="J324" s="168">
        <v>56640</v>
      </c>
      <c r="K324" s="97">
        <v>113376</v>
      </c>
      <c r="L324" s="214">
        <v>-7937</v>
      </c>
      <c r="M324" s="97">
        <v>546256</v>
      </c>
      <c r="N324" s="159">
        <v>14744</v>
      </c>
      <c r="O324" s="97">
        <v>531512</v>
      </c>
      <c r="P324" s="97">
        <v>136983600</v>
      </c>
      <c r="Q324" s="169">
        <v>0.38801141158503644</v>
      </c>
    </row>
    <row r="325" spans="1:17" s="93" customFormat="1" ht="12" customHeight="1">
      <c r="A325" s="113">
        <v>336</v>
      </c>
      <c r="B325" s="109" t="s">
        <v>314</v>
      </c>
      <c r="C325" s="168">
        <v>16417</v>
      </c>
      <c r="D325" s="97">
        <v>42663</v>
      </c>
      <c r="E325" s="97">
        <v>28644</v>
      </c>
      <c r="F325" s="168">
        <v>178596</v>
      </c>
      <c r="G325" s="168">
        <v>132832</v>
      </c>
      <c r="H325" s="168">
        <v>4536</v>
      </c>
      <c r="I325" s="168"/>
      <c r="J325" s="168">
        <v>61665</v>
      </c>
      <c r="K325" s="97">
        <v>122204</v>
      </c>
      <c r="L325" s="214">
        <v>-73344</v>
      </c>
      <c r="M325" s="97">
        <v>514213</v>
      </c>
      <c r="N325" s="159">
        <v>14358</v>
      </c>
      <c r="O325" s="97">
        <v>499855</v>
      </c>
      <c r="P325" s="97">
        <v>147648350</v>
      </c>
      <c r="Q325" s="169">
        <v>0.33854425057916326</v>
      </c>
    </row>
    <row r="326" spans="1:17" s="93" customFormat="1" ht="12" customHeight="1">
      <c r="A326" s="113">
        <v>316</v>
      </c>
      <c r="B326" s="109" t="s">
        <v>315</v>
      </c>
      <c r="C326" s="168">
        <v>19870</v>
      </c>
      <c r="D326" s="97">
        <v>72428</v>
      </c>
      <c r="E326" s="97">
        <v>48629</v>
      </c>
      <c r="F326" s="168">
        <v>362848</v>
      </c>
      <c r="G326" s="168">
        <v>225510</v>
      </c>
      <c r="H326" s="168">
        <v>7702</v>
      </c>
      <c r="I326" s="168"/>
      <c r="J326" s="168">
        <v>53250</v>
      </c>
      <c r="K326" s="97">
        <v>207466</v>
      </c>
      <c r="L326" s="214">
        <v>-177933</v>
      </c>
      <c r="M326" s="97">
        <v>819770</v>
      </c>
      <c r="N326" s="159">
        <v>25283</v>
      </c>
      <c r="O326" s="97">
        <v>794487</v>
      </c>
      <c r="P326" s="97">
        <v>250663450</v>
      </c>
      <c r="Q326" s="169">
        <v>0.31695366835491967</v>
      </c>
    </row>
    <row r="327" spans="1:17" s="93" customFormat="1" ht="12" customHeight="1">
      <c r="A327" s="113">
        <v>316.01</v>
      </c>
      <c r="B327" s="109" t="s">
        <v>316</v>
      </c>
      <c r="C327" s="168">
        <v>912</v>
      </c>
      <c r="D327" s="97">
        <v>1910</v>
      </c>
      <c r="E327" s="97">
        <v>1282</v>
      </c>
      <c r="F327" s="168">
        <v>5235</v>
      </c>
      <c r="G327" s="168">
        <v>5945</v>
      </c>
      <c r="H327" s="168">
        <v>203</v>
      </c>
      <c r="I327" s="168">
        <v>1750</v>
      </c>
      <c r="J327" s="168">
        <v>4500</v>
      </c>
      <c r="K327" s="97">
        <v>5470</v>
      </c>
      <c r="L327" s="214">
        <v>-1117</v>
      </c>
      <c r="M327" s="97">
        <v>26090</v>
      </c>
      <c r="N327" s="159">
        <v>884</v>
      </c>
      <c r="O327" s="97">
        <v>25206</v>
      </c>
      <c r="P327" s="97">
        <v>6608600</v>
      </c>
      <c r="Q327" s="169">
        <v>0.381412099385649</v>
      </c>
    </row>
    <row r="328" spans="1:17" s="93" customFormat="1" ht="12" customHeight="1">
      <c r="A328" s="113">
        <v>347.01</v>
      </c>
      <c r="B328" s="109" t="s">
        <v>352</v>
      </c>
      <c r="C328" s="168">
        <v>3219</v>
      </c>
      <c r="D328" s="97">
        <v>11841</v>
      </c>
      <c r="E328" s="97">
        <v>7950</v>
      </c>
      <c r="F328" s="168">
        <v>44381</v>
      </c>
      <c r="G328" s="168">
        <v>36867</v>
      </c>
      <c r="H328" s="168">
        <v>1259</v>
      </c>
      <c r="I328" s="168">
        <v>7200</v>
      </c>
      <c r="J328" s="168">
        <v>17916</v>
      </c>
      <c r="K328" s="97">
        <v>33917</v>
      </c>
      <c r="L328" s="214">
        <v>-1061</v>
      </c>
      <c r="M328" s="97">
        <v>163489</v>
      </c>
      <c r="N328" s="159">
        <v>2917</v>
      </c>
      <c r="O328" s="97">
        <v>160572</v>
      </c>
      <c r="P328" s="97">
        <v>40979200</v>
      </c>
      <c r="Q328" s="169">
        <v>0.3918378104013744</v>
      </c>
    </row>
    <row r="329" spans="1:17" s="93" customFormat="1" ht="12" customHeight="1">
      <c r="A329" s="113">
        <v>324.04</v>
      </c>
      <c r="B329" s="109" t="s">
        <v>395</v>
      </c>
      <c r="C329" s="168">
        <v>5496</v>
      </c>
      <c r="D329" s="97">
        <v>20615</v>
      </c>
      <c r="E329" s="97">
        <v>13841</v>
      </c>
      <c r="F329" s="168">
        <v>87927</v>
      </c>
      <c r="G329" s="168">
        <v>64186</v>
      </c>
      <c r="H329" s="168">
        <v>2192</v>
      </c>
      <c r="I329" s="168"/>
      <c r="J329" s="168">
        <v>28369</v>
      </c>
      <c r="K329" s="97">
        <v>59050</v>
      </c>
      <c r="L329" s="214">
        <v>-2554</v>
      </c>
      <c r="M329" s="97">
        <v>279122</v>
      </c>
      <c r="N329" s="159">
        <v>6210</v>
      </c>
      <c r="O329" s="97">
        <v>272912</v>
      </c>
      <c r="P329" s="97">
        <v>71345750</v>
      </c>
      <c r="Q329" s="169">
        <v>0.3825203323253312</v>
      </c>
    </row>
    <row r="330" spans="1:17" s="93" customFormat="1" ht="12" customHeight="1">
      <c r="A330" s="113">
        <v>318</v>
      </c>
      <c r="B330" s="109" t="s">
        <v>317</v>
      </c>
      <c r="C330" s="168">
        <v>63836</v>
      </c>
      <c r="D330" s="97">
        <v>39834</v>
      </c>
      <c r="E330" s="97">
        <v>25543</v>
      </c>
      <c r="F330" s="168">
        <v>259980</v>
      </c>
      <c r="G330" s="168">
        <v>185043</v>
      </c>
      <c r="H330" s="168">
        <v>4045</v>
      </c>
      <c r="I330" s="168"/>
      <c r="J330" s="168"/>
      <c r="K330" s="97">
        <v>135759</v>
      </c>
      <c r="L330" s="214">
        <v>-89569</v>
      </c>
      <c r="M330" s="97">
        <v>624471</v>
      </c>
      <c r="N330" s="159">
        <v>37278</v>
      </c>
      <c r="O330" s="97">
        <v>587193</v>
      </c>
      <c r="P330" s="97">
        <v>131663550</v>
      </c>
      <c r="Q330" s="169">
        <v>0.44597992382857676</v>
      </c>
    </row>
    <row r="331" spans="1:17" s="93" customFormat="1" ht="12" customHeight="1">
      <c r="A331" s="113">
        <v>319</v>
      </c>
      <c r="B331" s="109" t="s">
        <v>318</v>
      </c>
      <c r="C331" s="168">
        <v>741</v>
      </c>
      <c r="D331" s="97">
        <v>1787</v>
      </c>
      <c r="E331" s="97">
        <v>1146</v>
      </c>
      <c r="F331" s="168">
        <v>8862</v>
      </c>
      <c r="G331" s="168">
        <v>8303</v>
      </c>
      <c r="H331" s="168">
        <v>182</v>
      </c>
      <c r="I331" s="168">
        <v>4900</v>
      </c>
      <c r="J331" s="168"/>
      <c r="K331" s="97">
        <v>6091</v>
      </c>
      <c r="L331" s="214">
        <v>-459</v>
      </c>
      <c r="M331" s="97">
        <v>31553</v>
      </c>
      <c r="N331" s="159">
        <v>1155</v>
      </c>
      <c r="O331" s="97">
        <v>30398</v>
      </c>
      <c r="P331" s="97">
        <v>5908000</v>
      </c>
      <c r="Q331" s="169">
        <v>0.5145226811103588</v>
      </c>
    </row>
    <row r="332" spans="1:17" s="93" customFormat="1" ht="12" customHeight="1">
      <c r="A332" s="113">
        <v>317</v>
      </c>
      <c r="B332" s="109" t="s">
        <v>348</v>
      </c>
      <c r="C332" s="168">
        <v>2196</v>
      </c>
      <c r="D332" s="97">
        <v>6183</v>
      </c>
      <c r="E332" s="97">
        <v>4151</v>
      </c>
      <c r="F332" s="168">
        <v>12237</v>
      </c>
      <c r="G332" s="168">
        <v>19250</v>
      </c>
      <c r="H332" s="168">
        <v>657</v>
      </c>
      <c r="I332" s="168">
        <v>4300</v>
      </c>
      <c r="J332" s="168">
        <v>6340</v>
      </c>
      <c r="K332" s="97">
        <v>17710</v>
      </c>
      <c r="L332" s="214">
        <v>-1220</v>
      </c>
      <c r="M332" s="97">
        <v>71804</v>
      </c>
      <c r="N332" s="159">
        <v>2424</v>
      </c>
      <c r="O332" s="97">
        <v>69380</v>
      </c>
      <c r="P332" s="97">
        <v>21397550</v>
      </c>
      <c r="Q332" s="169">
        <v>0.32424272872361554</v>
      </c>
    </row>
    <row r="333" spans="1:17" s="93" customFormat="1" ht="12" customHeight="1">
      <c r="A333" s="113">
        <v>317.01</v>
      </c>
      <c r="B333" s="109" t="s">
        <v>319</v>
      </c>
      <c r="C333" s="168">
        <v>12368</v>
      </c>
      <c r="D333" s="97">
        <v>47422</v>
      </c>
      <c r="E333" s="97">
        <v>31840</v>
      </c>
      <c r="F333" s="168">
        <v>90913</v>
      </c>
      <c r="G333" s="168">
        <v>147652</v>
      </c>
      <c r="H333" s="168">
        <v>5043</v>
      </c>
      <c r="I333" s="168">
        <v>6400</v>
      </c>
      <c r="J333" s="168">
        <v>48633</v>
      </c>
      <c r="K333" s="97">
        <v>135839</v>
      </c>
      <c r="L333" s="214">
        <v>-2019</v>
      </c>
      <c r="M333" s="97">
        <v>524091</v>
      </c>
      <c r="N333" s="159">
        <v>19359</v>
      </c>
      <c r="O333" s="97">
        <v>504732</v>
      </c>
      <c r="P333" s="97">
        <v>164121800</v>
      </c>
      <c r="Q333" s="169">
        <v>0.30753501363012103</v>
      </c>
    </row>
    <row r="334" spans="1:17" s="93" customFormat="1" ht="12" customHeight="1">
      <c r="A334" s="113">
        <v>317.04</v>
      </c>
      <c r="B334" s="109" t="s">
        <v>320</v>
      </c>
      <c r="C334" s="168">
        <v>6269</v>
      </c>
      <c r="D334" s="97">
        <v>3233</v>
      </c>
      <c r="E334" s="97">
        <v>2171</v>
      </c>
      <c r="F334" s="168">
        <v>8830</v>
      </c>
      <c r="G334" s="168">
        <v>10066</v>
      </c>
      <c r="H334" s="168">
        <v>344</v>
      </c>
      <c r="I334" s="168"/>
      <c r="J334" s="168"/>
      <c r="K334" s="97">
        <v>9261</v>
      </c>
      <c r="L334" s="214"/>
      <c r="M334" s="97">
        <v>40174</v>
      </c>
      <c r="N334" s="159">
        <v>1320</v>
      </c>
      <c r="O334" s="97">
        <v>38854</v>
      </c>
      <c r="P334" s="97">
        <v>11189250</v>
      </c>
      <c r="Q334" s="169">
        <v>0.34724400652411913</v>
      </c>
    </row>
    <row r="335" spans="1:17" s="93" customFormat="1" ht="12" customHeight="1">
      <c r="A335" s="113">
        <v>234</v>
      </c>
      <c r="B335" s="109" t="s">
        <v>166</v>
      </c>
      <c r="C335" s="168">
        <v>5241</v>
      </c>
      <c r="D335" s="97">
        <v>12296</v>
      </c>
      <c r="E335" s="97">
        <v>9697</v>
      </c>
      <c r="F335" s="168">
        <v>103255</v>
      </c>
      <c r="G335" s="168">
        <v>79083</v>
      </c>
      <c r="H335" s="168">
        <v>1536</v>
      </c>
      <c r="I335" s="168"/>
      <c r="J335" s="168">
        <v>11000</v>
      </c>
      <c r="K335" s="97">
        <v>52637</v>
      </c>
      <c r="L335" s="214">
        <v>-6052</v>
      </c>
      <c r="M335" s="97">
        <v>268693</v>
      </c>
      <c r="N335" s="159">
        <v>19576</v>
      </c>
      <c r="O335" s="97">
        <v>249117</v>
      </c>
      <c r="P335" s="97">
        <v>49984800</v>
      </c>
      <c r="Q335" s="169">
        <v>0.49838550919479524</v>
      </c>
    </row>
    <row r="336" spans="1:17" s="93" customFormat="1" ht="12" customHeight="1">
      <c r="A336" s="113">
        <v>325.01</v>
      </c>
      <c r="B336" s="109" t="s">
        <v>347</v>
      </c>
      <c r="C336" s="168">
        <v>5961</v>
      </c>
      <c r="D336" s="97">
        <v>20989</v>
      </c>
      <c r="E336" s="97">
        <v>14092</v>
      </c>
      <c r="F336" s="168">
        <v>51528</v>
      </c>
      <c r="G336" s="168">
        <v>65349</v>
      </c>
      <c r="H336" s="168">
        <v>2232</v>
      </c>
      <c r="I336" s="168">
        <v>15000</v>
      </c>
      <c r="J336" s="168">
        <v>36819</v>
      </c>
      <c r="K336" s="97">
        <v>60121</v>
      </c>
      <c r="L336" s="214">
        <v>-4916</v>
      </c>
      <c r="M336" s="97">
        <v>267175</v>
      </c>
      <c r="N336" s="159">
        <v>7151</v>
      </c>
      <c r="O336" s="97">
        <v>260024</v>
      </c>
      <c r="P336" s="97">
        <v>72638250</v>
      </c>
      <c r="Q336" s="169">
        <v>0.3579711790964127</v>
      </c>
    </row>
    <row r="337" spans="1:17" s="93" customFormat="1" ht="12" customHeight="1">
      <c r="A337" s="113">
        <v>315</v>
      </c>
      <c r="B337" s="109" t="s">
        <v>321</v>
      </c>
      <c r="C337" s="168">
        <v>6100</v>
      </c>
      <c r="D337" s="97">
        <v>22951</v>
      </c>
      <c r="E337" s="97">
        <v>15409</v>
      </c>
      <c r="F337" s="168">
        <v>104801</v>
      </c>
      <c r="G337" s="168">
        <v>71459</v>
      </c>
      <c r="H337" s="168">
        <v>2440</v>
      </c>
      <c r="I337" s="168"/>
      <c r="J337" s="168"/>
      <c r="K337" s="97">
        <v>65741</v>
      </c>
      <c r="L337" s="214">
        <v>-1760</v>
      </c>
      <c r="M337" s="97">
        <v>287141</v>
      </c>
      <c r="N337" s="159">
        <v>8421</v>
      </c>
      <c r="O337" s="97">
        <v>278720</v>
      </c>
      <c r="P337" s="97">
        <v>79429950</v>
      </c>
      <c r="Q337" s="169">
        <v>0.3509003845526782</v>
      </c>
    </row>
    <row r="338" spans="1:17" s="93" customFormat="1" ht="12" customHeight="1">
      <c r="A338" s="113">
        <v>321</v>
      </c>
      <c r="B338" s="109" t="s">
        <v>322</v>
      </c>
      <c r="C338" s="168">
        <v>5886</v>
      </c>
      <c r="D338" s="97">
        <v>24337</v>
      </c>
      <c r="E338" s="97">
        <v>16340</v>
      </c>
      <c r="F338" s="168">
        <v>85376</v>
      </c>
      <c r="G338" s="168">
        <v>75773</v>
      </c>
      <c r="H338" s="168">
        <v>2588</v>
      </c>
      <c r="I338" s="168"/>
      <c r="J338" s="168"/>
      <c r="K338" s="97">
        <v>69710</v>
      </c>
      <c r="L338" s="214">
        <v>-921</v>
      </c>
      <c r="M338" s="97">
        <v>279089</v>
      </c>
      <c r="N338" s="159">
        <v>11968</v>
      </c>
      <c r="O338" s="97">
        <v>267121</v>
      </c>
      <c r="P338" s="97">
        <v>84225300</v>
      </c>
      <c r="Q338" s="169">
        <v>0.31715054740084037</v>
      </c>
    </row>
    <row r="339" spans="1:17" s="93" customFormat="1" ht="12" customHeight="1">
      <c r="A339" s="113">
        <v>325</v>
      </c>
      <c r="B339" s="109" t="s">
        <v>325</v>
      </c>
      <c r="C339" s="168">
        <v>8427</v>
      </c>
      <c r="D339" s="97">
        <v>27400</v>
      </c>
      <c r="E339" s="97">
        <v>18397</v>
      </c>
      <c r="F339" s="168">
        <v>278939</v>
      </c>
      <c r="G339" s="168">
        <v>85312</v>
      </c>
      <c r="H339" s="168">
        <v>2914</v>
      </c>
      <c r="I339" s="168"/>
      <c r="J339" s="168">
        <v>48065</v>
      </c>
      <c r="K339" s="97">
        <v>78486</v>
      </c>
      <c r="L339" s="214">
        <v>-189206</v>
      </c>
      <c r="M339" s="97">
        <v>358734</v>
      </c>
      <c r="N339" s="159">
        <v>12411</v>
      </c>
      <c r="O339" s="97">
        <v>346323</v>
      </c>
      <c r="P339" s="97">
        <v>94827800</v>
      </c>
      <c r="Q339" s="169">
        <v>0.3652125220663139</v>
      </c>
    </row>
    <row r="340" spans="1:17" s="93" customFormat="1" ht="12" customHeight="1">
      <c r="A340" s="113">
        <v>236</v>
      </c>
      <c r="B340" s="109" t="s">
        <v>323</v>
      </c>
      <c r="C340" s="168">
        <v>5556</v>
      </c>
      <c r="D340" s="97">
        <v>18015</v>
      </c>
      <c r="E340" s="97">
        <v>12095</v>
      </c>
      <c r="F340" s="168">
        <v>52670</v>
      </c>
      <c r="G340" s="168">
        <v>56090</v>
      </c>
      <c r="H340" s="168">
        <v>1916</v>
      </c>
      <c r="I340" s="168"/>
      <c r="J340" s="168">
        <v>24100</v>
      </c>
      <c r="K340" s="97">
        <v>51602</v>
      </c>
      <c r="L340" s="214">
        <v>-3606</v>
      </c>
      <c r="M340" s="97">
        <v>218438</v>
      </c>
      <c r="N340" s="159">
        <v>14471</v>
      </c>
      <c r="O340" s="97">
        <v>203967</v>
      </c>
      <c r="P340" s="97">
        <v>62346250</v>
      </c>
      <c r="Q340" s="169">
        <v>0.3271519939050063</v>
      </c>
    </row>
    <row r="341" spans="1:132" s="93" customFormat="1" ht="12" customHeight="1">
      <c r="A341" s="113">
        <v>322</v>
      </c>
      <c r="B341" s="109" t="s">
        <v>324</v>
      </c>
      <c r="C341" s="168">
        <v>3802</v>
      </c>
      <c r="D341" s="97">
        <v>13653</v>
      </c>
      <c r="E341" s="97">
        <v>9167</v>
      </c>
      <c r="F341" s="168">
        <v>78587</v>
      </c>
      <c r="G341" s="168">
        <v>42510</v>
      </c>
      <c r="H341" s="168">
        <v>1452</v>
      </c>
      <c r="I341" s="168"/>
      <c r="J341" s="168">
        <v>24000</v>
      </c>
      <c r="K341" s="97">
        <v>39109</v>
      </c>
      <c r="L341" s="214">
        <v>-11406</v>
      </c>
      <c r="M341" s="97">
        <v>200874</v>
      </c>
      <c r="N341" s="159">
        <v>8496</v>
      </c>
      <c r="O341" s="97">
        <v>192378</v>
      </c>
      <c r="P341" s="97">
        <v>47252100</v>
      </c>
      <c r="Q341" s="169">
        <v>0.4071311116331338</v>
      </c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F341" s="102"/>
      <c r="AG341" s="102"/>
      <c r="AH341" s="102"/>
      <c r="AI341" s="102"/>
      <c r="AJ341" s="102"/>
      <c r="AK341" s="102"/>
      <c r="AL341" s="102"/>
      <c r="AM341" s="102"/>
      <c r="AN341" s="102"/>
      <c r="AO341" s="102"/>
      <c r="AP341" s="102"/>
      <c r="AQ341" s="102"/>
      <c r="AR341" s="102"/>
      <c r="AS341" s="102"/>
      <c r="AT341" s="102"/>
      <c r="AU341" s="102"/>
      <c r="AV341" s="102"/>
      <c r="AW341" s="102"/>
      <c r="AX341" s="102"/>
      <c r="AY341" s="102"/>
      <c r="AZ341" s="102"/>
      <c r="BA341" s="102"/>
      <c r="BB341" s="102"/>
      <c r="BC341" s="102"/>
      <c r="BD341" s="102"/>
      <c r="BE341" s="102"/>
      <c r="BF341" s="102"/>
      <c r="BG341" s="102"/>
      <c r="BH341" s="102"/>
      <c r="BI341" s="102"/>
      <c r="BJ341" s="102"/>
      <c r="BK341" s="102"/>
      <c r="BL341" s="102"/>
      <c r="BM341" s="102"/>
      <c r="BN341" s="102"/>
      <c r="BO341" s="102"/>
      <c r="BP341" s="102"/>
      <c r="BQ341" s="102"/>
      <c r="BR341" s="102"/>
      <c r="BS341" s="102"/>
      <c r="BT341" s="102"/>
      <c r="BU341" s="102"/>
      <c r="BV341" s="102"/>
      <c r="BW341" s="102"/>
      <c r="BX341" s="102"/>
      <c r="BY341" s="102"/>
      <c r="BZ341" s="102"/>
      <c r="CA341" s="102"/>
      <c r="CB341" s="102"/>
      <c r="CC341" s="102"/>
      <c r="CD341" s="102"/>
      <c r="CE341" s="102"/>
      <c r="CF341" s="102"/>
      <c r="CG341" s="102"/>
      <c r="CH341" s="102"/>
      <c r="CI341" s="102"/>
      <c r="CJ341" s="102"/>
      <c r="CK341" s="102"/>
      <c r="CL341" s="102"/>
      <c r="CM341" s="102"/>
      <c r="CN341" s="102"/>
      <c r="CO341" s="102"/>
      <c r="CP341" s="102"/>
      <c r="CQ341" s="102"/>
      <c r="CR341" s="102"/>
      <c r="CS341" s="102"/>
      <c r="CT341" s="102"/>
      <c r="CU341" s="102"/>
      <c r="CV341" s="102"/>
      <c r="CW341" s="102"/>
      <c r="CX341" s="102"/>
      <c r="CY341" s="102"/>
      <c r="CZ341" s="102"/>
      <c r="DA341" s="102"/>
      <c r="DB341" s="102"/>
      <c r="DC341" s="102"/>
      <c r="DD341" s="102"/>
      <c r="DE341" s="102"/>
      <c r="DF341" s="102"/>
      <c r="DG341" s="102"/>
      <c r="DH341" s="102"/>
      <c r="DI341" s="102"/>
      <c r="DJ341" s="102"/>
      <c r="DK341" s="102"/>
      <c r="DL341" s="102"/>
      <c r="DM341" s="102"/>
      <c r="DN341" s="102"/>
      <c r="DO341" s="102"/>
      <c r="DP341" s="102"/>
      <c r="DQ341" s="102"/>
      <c r="DR341" s="102"/>
      <c r="DS341" s="102"/>
      <c r="DT341" s="102"/>
      <c r="DU341" s="102"/>
      <c r="DV341" s="102"/>
      <c r="DW341" s="102"/>
      <c r="DX341" s="102"/>
      <c r="DY341" s="102"/>
      <c r="DZ341" s="102"/>
      <c r="EA341" s="102"/>
      <c r="EB341" s="102"/>
    </row>
    <row r="342" spans="1:17" s="52" customFormat="1" ht="22.5" customHeight="1" thickBot="1">
      <c r="A342" s="117"/>
      <c r="B342" s="107" t="s">
        <v>403</v>
      </c>
      <c r="C342" s="118">
        <f>SUM(C12:C341)</f>
        <v>1972153</v>
      </c>
      <c r="D342" s="118">
        <f aca="true" t="shared" si="0" ref="D342:I342">SUM(D12:D341)</f>
        <v>5425126</v>
      </c>
      <c r="E342" s="118">
        <f t="shared" si="0"/>
        <v>3122314</v>
      </c>
      <c r="F342" s="118">
        <f t="shared" si="0"/>
        <v>19541994</v>
      </c>
      <c r="G342" s="118">
        <f t="shared" si="0"/>
        <v>20071133</v>
      </c>
      <c r="H342" s="118">
        <f t="shared" si="0"/>
        <v>494499</v>
      </c>
      <c r="I342" s="118">
        <f t="shared" si="0"/>
        <v>3044277</v>
      </c>
      <c r="J342" s="118">
        <f aca="true" t="shared" si="1" ref="J342:P342">SUM(J12:J341)</f>
        <v>2787762</v>
      </c>
      <c r="K342" s="118">
        <f t="shared" si="1"/>
        <v>17089214</v>
      </c>
      <c r="L342" s="118">
        <f t="shared" si="1"/>
        <v>-5179804</v>
      </c>
      <c r="M342" s="118">
        <f t="shared" si="1"/>
        <v>68368668</v>
      </c>
      <c r="N342" s="118">
        <f t="shared" si="1"/>
        <v>5102087</v>
      </c>
      <c r="O342" s="118">
        <f t="shared" si="1"/>
        <v>63266581</v>
      </c>
      <c r="P342" s="118">
        <f t="shared" si="1"/>
        <v>16094386507</v>
      </c>
      <c r="Q342" s="119">
        <f>O342/P342*100</f>
        <v>0.393097189336687</v>
      </c>
    </row>
    <row r="343" spans="1:22" s="52" customFormat="1" ht="12" customHeight="1" thickTop="1">
      <c r="A343" s="105"/>
      <c r="B343" s="92"/>
      <c r="C343" s="96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14"/>
      <c r="S343" s="194"/>
      <c r="T343" s="195"/>
      <c r="U343" s="195"/>
      <c r="V343" s="196"/>
    </row>
    <row r="344" spans="1:22" s="52" customFormat="1" ht="12" customHeight="1">
      <c r="A344" s="105"/>
      <c r="B344" s="92"/>
      <c r="C344" s="96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14"/>
      <c r="S344" s="158"/>
      <c r="T344" s="158"/>
      <c r="U344" s="158"/>
      <c r="V344" s="158"/>
    </row>
    <row r="345" spans="1:17" s="42" customFormat="1" ht="12" customHeight="1">
      <c r="A345" s="34"/>
      <c r="B345" s="12"/>
      <c r="C345" s="12"/>
      <c r="D345" s="10"/>
      <c r="E345" s="10"/>
      <c r="F345" s="12"/>
      <c r="G345" s="12"/>
      <c r="H345" s="12"/>
      <c r="I345" s="12"/>
      <c r="J345" s="12"/>
      <c r="K345" s="10"/>
      <c r="L345" s="203"/>
      <c r="M345" s="10"/>
      <c r="N345" s="35"/>
      <c r="O345" s="10"/>
      <c r="P345" s="10"/>
      <c r="Q345" s="12"/>
    </row>
    <row r="346" spans="1:17" s="52" customFormat="1" ht="12.75">
      <c r="A346" s="120" t="s">
        <v>391</v>
      </c>
      <c r="B346" s="120"/>
      <c r="C346" s="121"/>
      <c r="D346" s="120"/>
      <c r="E346" s="120"/>
      <c r="F346" s="91"/>
      <c r="G346" s="91"/>
      <c r="H346" s="91"/>
      <c r="I346" s="91"/>
      <c r="J346" s="19"/>
      <c r="K346" s="122"/>
      <c r="L346" s="155"/>
      <c r="M346" s="112"/>
      <c r="N346" s="104"/>
      <c r="O346" s="104"/>
      <c r="P346" s="93"/>
      <c r="Q346" s="123"/>
    </row>
    <row r="347" spans="1:29" s="52" customFormat="1" ht="21" customHeight="1">
      <c r="A347" s="63"/>
      <c r="B347" s="106" t="s">
        <v>216</v>
      </c>
      <c r="C347" s="128"/>
      <c r="D347" s="61"/>
      <c r="E347" s="61"/>
      <c r="F347" s="129"/>
      <c r="G347" s="129"/>
      <c r="H347" s="63"/>
      <c r="I347" s="129"/>
      <c r="J347" s="129"/>
      <c r="K347" s="61"/>
      <c r="L347" s="199"/>
      <c r="M347" s="103"/>
      <c r="N347" s="61"/>
      <c r="O347" s="61"/>
      <c r="P347" s="124"/>
      <c r="Q347" s="62"/>
      <c r="S347" s="73"/>
      <c r="T347" s="73"/>
      <c r="U347" s="73"/>
      <c r="V347" s="73"/>
      <c r="W347" s="73"/>
      <c r="X347" s="73"/>
      <c r="Y347" s="73"/>
      <c r="Z347" s="72"/>
      <c r="AB347" s="73"/>
      <c r="AC347" s="73"/>
    </row>
    <row r="348" spans="1:29" s="52" customFormat="1" ht="12">
      <c r="A348" s="63"/>
      <c r="B348" s="161" t="s">
        <v>412</v>
      </c>
      <c r="C348" s="128"/>
      <c r="D348" s="61"/>
      <c r="E348" s="61"/>
      <c r="F348" s="129"/>
      <c r="G348" s="129"/>
      <c r="H348" s="63"/>
      <c r="I348" s="129"/>
      <c r="J348" s="129"/>
      <c r="K348" s="61"/>
      <c r="L348" s="199"/>
      <c r="M348" s="103"/>
      <c r="N348" s="61"/>
      <c r="O348" s="61"/>
      <c r="P348" s="124"/>
      <c r="Q348" s="62"/>
      <c r="S348" s="73"/>
      <c r="T348" s="73"/>
      <c r="U348" s="73"/>
      <c r="V348" s="73"/>
      <c r="W348" s="73"/>
      <c r="X348" s="73"/>
      <c r="Y348" s="73"/>
      <c r="Z348" s="72"/>
      <c r="AB348" s="73"/>
      <c r="AC348" s="73"/>
    </row>
    <row r="349" spans="1:29" s="52" customFormat="1" ht="15" customHeight="1">
      <c r="A349" s="113">
        <v>531</v>
      </c>
      <c r="B349" s="109" t="s">
        <v>51</v>
      </c>
      <c r="C349" s="168">
        <v>4440</v>
      </c>
      <c r="D349" s="97"/>
      <c r="E349" s="97"/>
      <c r="F349" s="168">
        <v>128224</v>
      </c>
      <c r="G349" s="168">
        <v>130680</v>
      </c>
      <c r="H349" s="168">
        <v>2857</v>
      </c>
      <c r="I349" s="168"/>
      <c r="J349" s="168"/>
      <c r="K349" s="97">
        <v>103572</v>
      </c>
      <c r="L349" s="214">
        <v>-4263</v>
      </c>
      <c r="M349" s="97">
        <v>365510</v>
      </c>
      <c r="N349" s="159">
        <v>20567</v>
      </c>
      <c r="O349" s="97">
        <v>344943</v>
      </c>
      <c r="P349" s="97">
        <v>92982500</v>
      </c>
      <c r="Q349" s="169">
        <v>0.37097625897346276</v>
      </c>
      <c r="S349" s="73"/>
      <c r="T349" s="73"/>
      <c r="U349" s="73"/>
      <c r="V349" s="73"/>
      <c r="W349" s="73"/>
      <c r="X349" s="73"/>
      <c r="Y349" s="73"/>
      <c r="Z349" s="72"/>
      <c r="AB349" s="73"/>
      <c r="AC349" s="73"/>
    </row>
    <row r="350" spans="1:29" s="52" customFormat="1" ht="12">
      <c r="A350" s="63"/>
      <c r="B350" s="63"/>
      <c r="C350" s="128"/>
      <c r="D350" s="61"/>
      <c r="E350" s="61"/>
      <c r="F350" s="129"/>
      <c r="G350" s="129"/>
      <c r="H350" s="63"/>
      <c r="I350" s="129"/>
      <c r="J350" s="129"/>
      <c r="K350" s="61"/>
      <c r="L350" s="199"/>
      <c r="M350" s="103"/>
      <c r="N350" s="61"/>
      <c r="O350" s="61"/>
      <c r="P350" s="124"/>
      <c r="Q350" s="62"/>
      <c r="S350" s="73"/>
      <c r="T350" s="73"/>
      <c r="U350" s="73"/>
      <c r="V350" s="73"/>
      <c r="W350" s="73"/>
      <c r="X350" s="73"/>
      <c r="Y350" s="73"/>
      <c r="Z350" s="72"/>
      <c r="AB350" s="73"/>
      <c r="AC350" s="73"/>
    </row>
    <row r="351" spans="2:17" s="93" customFormat="1" ht="21" customHeight="1">
      <c r="B351" s="106" t="s">
        <v>119</v>
      </c>
      <c r="C351" s="96"/>
      <c r="D351" s="95"/>
      <c r="E351" s="95"/>
      <c r="F351" s="96"/>
      <c r="G351" s="96"/>
      <c r="H351" s="96"/>
      <c r="I351" s="96"/>
      <c r="J351" s="96"/>
      <c r="K351" s="95"/>
      <c r="L351" s="204"/>
      <c r="M351" s="95"/>
      <c r="N351" s="94"/>
      <c r="O351" s="95"/>
      <c r="P351" s="100"/>
      <c r="Q351" s="98"/>
    </row>
    <row r="352" spans="1:17" s="93" customFormat="1" ht="15" customHeight="1">
      <c r="A352" s="106"/>
      <c r="B352" s="162" t="s">
        <v>366</v>
      </c>
      <c r="C352" s="96"/>
      <c r="D352" s="95"/>
      <c r="E352" s="95"/>
      <c r="F352" s="96"/>
      <c r="G352" s="96"/>
      <c r="H352" s="96"/>
      <c r="I352" s="96"/>
      <c r="J352" s="96"/>
      <c r="K352" s="95"/>
      <c r="L352" s="204"/>
      <c r="M352" s="95"/>
      <c r="N352" s="94"/>
      <c r="O352" s="95"/>
      <c r="P352" s="100"/>
      <c r="Q352" s="98"/>
    </row>
    <row r="353" spans="1:17" s="93" customFormat="1" ht="15" customHeight="1">
      <c r="A353" s="113">
        <v>136.01</v>
      </c>
      <c r="B353" s="109" t="s">
        <v>366</v>
      </c>
      <c r="C353" s="168">
        <v>14746</v>
      </c>
      <c r="D353" s="97"/>
      <c r="E353" s="97"/>
      <c r="F353" s="168"/>
      <c r="G353" s="168"/>
      <c r="H353" s="168">
        <v>2184</v>
      </c>
      <c r="I353" s="168"/>
      <c r="J353" s="168"/>
      <c r="K353" s="97"/>
      <c r="L353" s="214">
        <v>-14762</v>
      </c>
      <c r="M353" s="97">
        <v>2168</v>
      </c>
      <c r="N353" s="159">
        <v>119</v>
      </c>
      <c r="O353" s="97">
        <v>2049</v>
      </c>
      <c r="P353" s="97">
        <v>71093150</v>
      </c>
      <c r="Q353" s="169">
        <v>0.0028821342140557846</v>
      </c>
    </row>
    <row r="354" spans="1:17" s="93" customFormat="1" ht="12" customHeight="1">
      <c r="A354" s="113">
        <v>136.04</v>
      </c>
      <c r="B354" s="109" t="s">
        <v>398</v>
      </c>
      <c r="C354" s="168">
        <v>17</v>
      </c>
      <c r="D354" s="141"/>
      <c r="E354" s="104"/>
      <c r="F354" s="170"/>
      <c r="G354" s="170"/>
      <c r="H354" s="171">
        <v>1834</v>
      </c>
      <c r="I354" s="170"/>
      <c r="J354" s="170"/>
      <c r="K354" s="142"/>
      <c r="L354" s="214"/>
      <c r="M354" s="172">
        <v>1851</v>
      </c>
      <c r="N354" s="173">
        <v>99</v>
      </c>
      <c r="O354" s="172">
        <v>1752</v>
      </c>
      <c r="P354" s="97">
        <v>59685400</v>
      </c>
      <c r="Q354" s="169">
        <v>0.002935391234707315</v>
      </c>
    </row>
    <row r="355" spans="1:17" s="93" customFormat="1" ht="12" customHeight="1">
      <c r="A355" s="113">
        <v>136.02</v>
      </c>
      <c r="B355" s="109" t="s">
        <v>367</v>
      </c>
      <c r="C355" s="168">
        <v>8</v>
      </c>
      <c r="D355" s="97"/>
      <c r="E355" s="97"/>
      <c r="F355" s="168"/>
      <c r="G355" s="168"/>
      <c r="H355" s="168">
        <v>868</v>
      </c>
      <c r="I355" s="168"/>
      <c r="J355" s="168"/>
      <c r="K355" s="97"/>
      <c r="L355" s="214"/>
      <c r="M355" s="97">
        <v>876</v>
      </c>
      <c r="N355" s="159">
        <v>48</v>
      </c>
      <c r="O355" s="97">
        <v>828</v>
      </c>
      <c r="P355" s="97">
        <v>28260900</v>
      </c>
      <c r="Q355" s="169">
        <v>0.002929842998630617</v>
      </c>
    </row>
    <row r="356" spans="1:17" s="93" customFormat="1" ht="12" customHeight="1">
      <c r="A356" s="113">
        <v>136.03</v>
      </c>
      <c r="B356" s="109" t="s">
        <v>397</v>
      </c>
      <c r="C356" s="180">
        <v>3</v>
      </c>
      <c r="D356" s="97"/>
      <c r="E356" s="97"/>
      <c r="F356" s="168"/>
      <c r="G356" s="168"/>
      <c r="H356" s="180">
        <v>299</v>
      </c>
      <c r="I356" s="168"/>
      <c r="J356" s="168"/>
      <c r="K356" s="97"/>
      <c r="L356" s="214"/>
      <c r="M356" s="187">
        <v>302</v>
      </c>
      <c r="N356" s="189">
        <v>17</v>
      </c>
      <c r="O356" s="187">
        <v>285</v>
      </c>
      <c r="P356" s="187">
        <v>9745200</v>
      </c>
      <c r="Q356" s="183">
        <v>0.0029245166851372983</v>
      </c>
    </row>
    <row r="357" spans="1:17" s="93" customFormat="1" ht="12" customHeight="1">
      <c r="A357" s="113"/>
      <c r="B357" s="63" t="s">
        <v>353</v>
      </c>
      <c r="C357" s="102">
        <f>SUM(C353:C356)</f>
        <v>14774</v>
      </c>
      <c r="D357" s="102"/>
      <c r="E357" s="102"/>
      <c r="F357" s="102"/>
      <c r="G357" s="102"/>
      <c r="H357" s="102">
        <f>SUM(H353:H356)</f>
        <v>5185</v>
      </c>
      <c r="I357" s="102"/>
      <c r="J357" s="102"/>
      <c r="K357" s="104"/>
      <c r="L357" s="102">
        <f>SUM(L353:L356)</f>
        <v>-14762</v>
      </c>
      <c r="M357" s="102">
        <f>SUM(M353:M356)</f>
        <v>5197</v>
      </c>
      <c r="N357" s="102">
        <f>SUM(N353:N356)</f>
        <v>283</v>
      </c>
      <c r="O357" s="102">
        <f>SUM(O353:O356)</f>
        <v>4914</v>
      </c>
      <c r="P357" s="102">
        <f>SUM(P353:P356)</f>
        <v>168784650</v>
      </c>
      <c r="Q357" s="182">
        <f>O357/P357*100</f>
        <v>0.0029114021920832256</v>
      </c>
    </row>
    <row r="358" spans="1:17" s="93" customFormat="1" ht="12" customHeight="1">
      <c r="A358" s="113"/>
      <c r="B358" s="109"/>
      <c r="C358" s="102"/>
      <c r="D358" s="104"/>
      <c r="E358" s="104"/>
      <c r="F358" s="102"/>
      <c r="G358" s="102"/>
      <c r="H358" s="102"/>
      <c r="I358" s="102"/>
      <c r="J358" s="102"/>
      <c r="K358" s="104"/>
      <c r="L358" s="155"/>
      <c r="M358" s="102"/>
      <c r="N358" s="102"/>
      <c r="O358" s="102"/>
      <c r="P358" s="102"/>
      <c r="Q358" s="182"/>
    </row>
    <row r="359" spans="2:17" s="93" customFormat="1" ht="21" customHeight="1">
      <c r="B359" s="106" t="s">
        <v>125</v>
      </c>
      <c r="C359" s="96"/>
      <c r="D359" s="95"/>
      <c r="E359" s="95"/>
      <c r="F359" s="96"/>
      <c r="G359" s="96"/>
      <c r="H359" s="96"/>
      <c r="I359" s="96"/>
      <c r="J359" s="96"/>
      <c r="K359" s="95"/>
      <c r="L359" s="204"/>
      <c r="M359" s="95"/>
      <c r="N359" s="94"/>
      <c r="O359" s="95"/>
      <c r="P359" s="100"/>
      <c r="Q359" s="98"/>
    </row>
    <row r="360" spans="1:17" s="93" customFormat="1" ht="15" customHeight="1">
      <c r="A360" s="106"/>
      <c r="B360" s="162" t="s">
        <v>147</v>
      </c>
      <c r="C360" s="96"/>
      <c r="D360" s="95"/>
      <c r="E360" s="95"/>
      <c r="F360" s="96"/>
      <c r="G360" s="96"/>
      <c r="H360" s="96"/>
      <c r="I360" s="96"/>
      <c r="J360" s="96"/>
      <c r="K360" s="95"/>
      <c r="L360" s="204"/>
      <c r="M360" s="95"/>
      <c r="N360" s="94"/>
      <c r="O360" s="95"/>
      <c r="P360" s="100"/>
      <c r="Q360" s="98"/>
    </row>
    <row r="361" spans="1:17" s="93" customFormat="1" ht="15" customHeight="1">
      <c r="A361" s="113" t="s">
        <v>396</v>
      </c>
      <c r="B361" s="109" t="s">
        <v>147</v>
      </c>
      <c r="C361" s="168">
        <v>3423</v>
      </c>
      <c r="D361" s="97"/>
      <c r="E361" s="97"/>
      <c r="F361" s="168">
        <v>38791</v>
      </c>
      <c r="G361" s="168">
        <v>182581</v>
      </c>
      <c r="H361" s="168"/>
      <c r="I361" s="168"/>
      <c r="J361" s="168"/>
      <c r="K361" s="97"/>
      <c r="L361" s="214"/>
      <c r="M361" s="97">
        <v>224795</v>
      </c>
      <c r="N361" s="159">
        <v>66084</v>
      </c>
      <c r="O361" s="97">
        <v>158711</v>
      </c>
      <c r="P361" s="97">
        <v>106558800</v>
      </c>
      <c r="Q361" s="169">
        <v>0.14894218027980796</v>
      </c>
    </row>
    <row r="362" spans="1:17" s="93" customFormat="1" ht="15" customHeight="1">
      <c r="A362" s="113"/>
      <c r="B362" s="109"/>
      <c r="C362" s="168"/>
      <c r="D362" s="97"/>
      <c r="E362" s="97"/>
      <c r="F362" s="168"/>
      <c r="G362" s="168"/>
      <c r="H362" s="168"/>
      <c r="I362" s="168"/>
      <c r="J362" s="168"/>
      <c r="K362" s="97"/>
      <c r="L362" s="214"/>
      <c r="M362" s="97"/>
      <c r="N362" s="159"/>
      <c r="O362" s="97"/>
      <c r="P362" s="97"/>
      <c r="Q362" s="169"/>
    </row>
    <row r="363" spans="1:17" s="93" customFormat="1" ht="15" customHeight="1">
      <c r="A363" s="113"/>
      <c r="B363" s="175" t="s">
        <v>150</v>
      </c>
      <c r="C363" s="174"/>
      <c r="D363" s="97"/>
      <c r="E363" s="97"/>
      <c r="F363" s="168"/>
      <c r="G363" s="168"/>
      <c r="H363" s="168"/>
      <c r="I363" s="168"/>
      <c r="J363" s="168"/>
      <c r="K363" s="97"/>
      <c r="L363" s="214"/>
      <c r="M363" s="97"/>
      <c r="N363" s="159"/>
      <c r="O363" s="97"/>
      <c r="P363" s="97"/>
      <c r="Q363" s="169"/>
    </row>
    <row r="364" spans="1:17" s="93" customFormat="1" ht="15" customHeight="1">
      <c r="A364" s="113">
        <v>913</v>
      </c>
      <c r="B364" s="176" t="s">
        <v>273</v>
      </c>
      <c r="C364" s="168">
        <v>318</v>
      </c>
      <c r="D364" s="176"/>
      <c r="E364" s="176"/>
      <c r="F364" s="176">
        <v>37999</v>
      </c>
      <c r="G364" s="176">
        <v>59631</v>
      </c>
      <c r="H364" s="176">
        <v>880</v>
      </c>
      <c r="I364" s="176"/>
      <c r="J364" s="176">
        <v>71120</v>
      </c>
      <c r="K364" s="176">
        <v>49005</v>
      </c>
      <c r="L364" s="214">
        <v>-3107</v>
      </c>
      <c r="M364" s="176">
        <v>215846</v>
      </c>
      <c r="N364" s="176">
        <v>61154</v>
      </c>
      <c r="O364" s="176">
        <v>154692</v>
      </c>
      <c r="P364" s="176">
        <v>28645450</v>
      </c>
      <c r="Q364" s="169">
        <v>0.5400229355796471</v>
      </c>
    </row>
    <row r="365" spans="1:17" s="93" customFormat="1" ht="15" customHeight="1">
      <c r="A365" s="113">
        <v>913.01</v>
      </c>
      <c r="B365" s="176" t="s">
        <v>423</v>
      </c>
      <c r="C365" s="168">
        <v>175</v>
      </c>
      <c r="D365" s="176"/>
      <c r="E365" s="176"/>
      <c r="F365" s="176">
        <v>11614</v>
      </c>
      <c r="G365" s="176">
        <v>18175</v>
      </c>
      <c r="H365" s="176">
        <v>268</v>
      </c>
      <c r="I365" s="176">
        <v>7200</v>
      </c>
      <c r="J365" s="176">
        <v>21675</v>
      </c>
      <c r="K365" s="176">
        <v>14889</v>
      </c>
      <c r="L365" s="214">
        <v>-1279</v>
      </c>
      <c r="M365" s="176">
        <v>72717</v>
      </c>
      <c r="N365" s="176">
        <v>26291</v>
      </c>
      <c r="O365" s="176">
        <v>46426</v>
      </c>
      <c r="P365" s="176">
        <v>8730900</v>
      </c>
      <c r="Q365" s="169">
        <v>0.5317435774089727</v>
      </c>
    </row>
    <row r="366" spans="1:17" s="93" customFormat="1" ht="12" customHeight="1">
      <c r="A366" s="113">
        <v>913.02</v>
      </c>
      <c r="B366" s="176" t="s">
        <v>430</v>
      </c>
      <c r="C366" s="180">
        <v>318</v>
      </c>
      <c r="D366" s="176"/>
      <c r="E366" s="176"/>
      <c r="F366" s="181">
        <v>21030</v>
      </c>
      <c r="G366" s="181">
        <v>33002</v>
      </c>
      <c r="H366" s="181">
        <v>487</v>
      </c>
      <c r="I366" s="181">
        <v>7300</v>
      </c>
      <c r="J366" s="181">
        <v>39360</v>
      </c>
      <c r="K366" s="181">
        <v>27245</v>
      </c>
      <c r="L366" s="214">
        <v>-3168</v>
      </c>
      <c r="M366" s="181">
        <v>125574</v>
      </c>
      <c r="N366" s="181">
        <v>27785</v>
      </c>
      <c r="O366" s="181">
        <v>97789</v>
      </c>
      <c r="P366" s="181">
        <v>15853250</v>
      </c>
      <c r="Q366" s="183">
        <v>0.6168388185387854</v>
      </c>
    </row>
    <row r="367" spans="1:17" s="93" customFormat="1" ht="12" customHeight="1">
      <c r="A367" s="113"/>
      <c r="B367" s="63" t="s">
        <v>353</v>
      </c>
      <c r="C367" s="102">
        <f>SUM(C364:C366)</f>
        <v>811</v>
      </c>
      <c r="D367" s="176"/>
      <c r="E367" s="176"/>
      <c r="F367" s="102">
        <f aca="true" t="shared" si="2" ref="F367:K367">SUM(F364:F366)</f>
        <v>70643</v>
      </c>
      <c r="G367" s="102">
        <f t="shared" si="2"/>
        <v>110808</v>
      </c>
      <c r="H367" s="102">
        <f t="shared" si="2"/>
        <v>1635</v>
      </c>
      <c r="I367" s="102">
        <f t="shared" si="2"/>
        <v>14500</v>
      </c>
      <c r="J367" s="102">
        <f t="shared" si="2"/>
        <v>132155</v>
      </c>
      <c r="K367" s="102">
        <f t="shared" si="2"/>
        <v>91139</v>
      </c>
      <c r="L367" s="102">
        <f>SUM(L364:L366)</f>
        <v>-7554</v>
      </c>
      <c r="M367" s="102">
        <f>SUM(M364:M366)</f>
        <v>414137</v>
      </c>
      <c r="N367" s="102">
        <f>SUM(N364:N366)</f>
        <v>115230</v>
      </c>
      <c r="O367" s="102">
        <f>SUM(O364:O366)</f>
        <v>298907</v>
      </c>
      <c r="P367" s="102">
        <f>SUM(P364:P366)</f>
        <v>53229600</v>
      </c>
      <c r="Q367" s="182">
        <f>O367/P367*100</f>
        <v>0.5615428257961735</v>
      </c>
    </row>
    <row r="368" spans="2:17" s="136" customFormat="1" ht="21" customHeight="1">
      <c r="B368" s="137" t="s">
        <v>158</v>
      </c>
      <c r="C368" s="131"/>
      <c r="D368" s="132"/>
      <c r="E368" s="133"/>
      <c r="F368" s="131"/>
      <c r="G368" s="131"/>
      <c r="H368" s="131"/>
      <c r="I368" s="131"/>
      <c r="J368" s="131"/>
      <c r="K368" s="133"/>
      <c r="L368" s="205"/>
      <c r="M368" s="133"/>
      <c r="N368" s="134"/>
      <c r="O368" s="133"/>
      <c r="P368" s="133"/>
      <c r="Q368" s="135"/>
    </row>
    <row r="369" spans="1:17" s="136" customFormat="1" ht="15" customHeight="1">
      <c r="A369" s="137"/>
      <c r="B369" s="163" t="s">
        <v>379</v>
      </c>
      <c r="C369" s="131"/>
      <c r="D369" s="132"/>
      <c r="E369" s="133"/>
      <c r="F369" s="131"/>
      <c r="G369" s="131"/>
      <c r="H369" s="131"/>
      <c r="I369" s="131"/>
      <c r="J369" s="131"/>
      <c r="K369" s="133"/>
      <c r="L369" s="205"/>
      <c r="M369" s="133"/>
      <c r="N369" s="134"/>
      <c r="O369" s="133"/>
      <c r="P369" s="133"/>
      <c r="Q369" s="135"/>
    </row>
    <row r="370" spans="1:17" s="136" customFormat="1" ht="15" customHeight="1">
      <c r="A370" s="138">
        <v>650.01</v>
      </c>
      <c r="B370" s="139" t="s">
        <v>410</v>
      </c>
      <c r="C370" s="168">
        <v>187</v>
      </c>
      <c r="D370" s="177"/>
      <c r="E370" s="172"/>
      <c r="F370" s="178"/>
      <c r="G370" s="178">
        <v>18784</v>
      </c>
      <c r="H370" s="178">
        <v>530</v>
      </c>
      <c r="I370" s="178"/>
      <c r="J370" s="178"/>
      <c r="K370" s="172"/>
      <c r="L370" s="214"/>
      <c r="M370" s="172">
        <v>19501</v>
      </c>
      <c r="N370" s="179">
        <v>581</v>
      </c>
      <c r="O370" s="172">
        <v>18920</v>
      </c>
      <c r="P370" s="97">
        <v>17235000</v>
      </c>
      <c r="Q370" s="169">
        <v>0.10977661734841891</v>
      </c>
    </row>
    <row r="371" spans="1:17" s="136" customFormat="1" ht="12" customHeight="1">
      <c r="A371" s="138">
        <v>650.06</v>
      </c>
      <c r="B371" s="139" t="s">
        <v>384</v>
      </c>
      <c r="C371" s="168">
        <v>317</v>
      </c>
      <c r="D371" s="177"/>
      <c r="E371" s="172"/>
      <c r="F371" s="178"/>
      <c r="G371" s="178">
        <v>32031</v>
      </c>
      <c r="H371" s="178">
        <v>898</v>
      </c>
      <c r="I371" s="178"/>
      <c r="J371" s="178"/>
      <c r="K371" s="172"/>
      <c r="L371" s="214"/>
      <c r="M371" s="172">
        <v>33246</v>
      </c>
      <c r="N371" s="179">
        <v>122</v>
      </c>
      <c r="O371" s="172">
        <v>33124</v>
      </c>
      <c r="P371" s="97">
        <v>29221250</v>
      </c>
      <c r="Q371" s="169">
        <v>0.11335586259999145</v>
      </c>
    </row>
    <row r="372" spans="1:17" s="136" customFormat="1" ht="12" customHeight="1">
      <c r="A372" s="138">
        <v>650.07</v>
      </c>
      <c r="B372" s="142" t="s">
        <v>385</v>
      </c>
      <c r="C372" s="168">
        <v>203</v>
      </c>
      <c r="D372" s="177"/>
      <c r="E372" s="172"/>
      <c r="F372" s="178"/>
      <c r="G372" s="178">
        <v>20465</v>
      </c>
      <c r="H372" s="178">
        <v>574</v>
      </c>
      <c r="I372" s="178"/>
      <c r="J372" s="178"/>
      <c r="K372" s="172"/>
      <c r="L372" s="214"/>
      <c r="M372" s="172">
        <v>21242</v>
      </c>
      <c r="N372" s="179">
        <v>534</v>
      </c>
      <c r="O372" s="172">
        <v>20708</v>
      </c>
      <c r="P372" s="97">
        <v>18670000</v>
      </c>
      <c r="Q372" s="169">
        <v>0.11091590787359401</v>
      </c>
    </row>
    <row r="373" spans="1:17" s="136" customFormat="1" ht="12" customHeight="1">
      <c r="A373" s="138">
        <v>650</v>
      </c>
      <c r="B373" s="139" t="s">
        <v>380</v>
      </c>
      <c r="C373" s="168">
        <v>3368</v>
      </c>
      <c r="D373" s="177"/>
      <c r="E373" s="172"/>
      <c r="F373" s="178"/>
      <c r="G373" s="178">
        <v>339927</v>
      </c>
      <c r="H373" s="178">
        <v>9528</v>
      </c>
      <c r="I373" s="178"/>
      <c r="J373" s="178"/>
      <c r="K373" s="172"/>
      <c r="L373" s="214"/>
      <c r="M373" s="172">
        <v>352823</v>
      </c>
      <c r="N373" s="179">
        <v>4440</v>
      </c>
      <c r="O373" s="172">
        <v>348383</v>
      </c>
      <c r="P373" s="97">
        <v>310107650</v>
      </c>
      <c r="Q373" s="169">
        <v>0.11234260102902975</v>
      </c>
    </row>
    <row r="374" spans="1:17" s="136" customFormat="1" ht="12" customHeight="1">
      <c r="A374" s="138">
        <v>650.03</v>
      </c>
      <c r="B374" s="139" t="s">
        <v>381</v>
      </c>
      <c r="C374" s="168">
        <v>1093</v>
      </c>
      <c r="D374" s="177"/>
      <c r="E374" s="172"/>
      <c r="F374" s="178"/>
      <c r="G374" s="178">
        <v>74247</v>
      </c>
      <c r="H374" s="178">
        <v>2081</v>
      </c>
      <c r="I374" s="178"/>
      <c r="J374" s="178"/>
      <c r="K374" s="172"/>
      <c r="L374" s="214"/>
      <c r="M374" s="172">
        <v>77421</v>
      </c>
      <c r="N374" s="179">
        <v>1415</v>
      </c>
      <c r="O374" s="172">
        <v>76006</v>
      </c>
      <c r="P374" s="97">
        <v>67734150</v>
      </c>
      <c r="Q374" s="169">
        <v>0.1122122297245924</v>
      </c>
    </row>
    <row r="375" spans="1:17" s="136" customFormat="1" ht="12" customHeight="1">
      <c r="A375" s="138">
        <v>650.02</v>
      </c>
      <c r="B375" s="139" t="s">
        <v>427</v>
      </c>
      <c r="C375" s="168">
        <v>239</v>
      </c>
      <c r="D375" s="177"/>
      <c r="E375" s="172"/>
      <c r="F375" s="178"/>
      <c r="G375" s="178">
        <v>24171</v>
      </c>
      <c r="H375" s="178">
        <v>677</v>
      </c>
      <c r="I375" s="178"/>
      <c r="J375" s="178"/>
      <c r="K375" s="172"/>
      <c r="L375" s="214"/>
      <c r="M375" s="172">
        <v>25087</v>
      </c>
      <c r="N375" s="179">
        <v>778</v>
      </c>
      <c r="O375" s="172">
        <v>24309</v>
      </c>
      <c r="P375" s="97">
        <v>22050250</v>
      </c>
      <c r="Q375" s="169">
        <v>0.11024364803120146</v>
      </c>
    </row>
    <row r="376" spans="1:17" s="136" customFormat="1" ht="12" customHeight="1">
      <c r="A376" s="138">
        <v>650.04</v>
      </c>
      <c r="B376" s="139" t="s">
        <v>382</v>
      </c>
      <c r="C376" s="168">
        <v>313</v>
      </c>
      <c r="D376" s="177"/>
      <c r="E376" s="172"/>
      <c r="F376" s="178"/>
      <c r="G376" s="178">
        <v>31628</v>
      </c>
      <c r="H376" s="178">
        <v>887</v>
      </c>
      <c r="I376" s="178"/>
      <c r="J376" s="178"/>
      <c r="K376" s="172"/>
      <c r="L376" s="214"/>
      <c r="M376" s="172">
        <v>32828</v>
      </c>
      <c r="N376" s="179">
        <v>725</v>
      </c>
      <c r="O376" s="172">
        <v>32103</v>
      </c>
      <c r="P376" s="97">
        <v>28853200</v>
      </c>
      <c r="Q376" s="169">
        <v>0.11126322210361415</v>
      </c>
    </row>
    <row r="377" spans="1:17" s="136" customFormat="1" ht="12" customHeight="1">
      <c r="A377" s="138">
        <v>650.05</v>
      </c>
      <c r="B377" s="139" t="s">
        <v>383</v>
      </c>
      <c r="C377" s="180">
        <v>840</v>
      </c>
      <c r="D377" s="177"/>
      <c r="E377" s="172"/>
      <c r="F377" s="178"/>
      <c r="G377" s="184">
        <v>84784</v>
      </c>
      <c r="H377" s="184">
        <v>2376</v>
      </c>
      <c r="I377" s="178"/>
      <c r="J377" s="178"/>
      <c r="K377" s="172"/>
      <c r="L377" s="214"/>
      <c r="M377" s="185">
        <v>88000</v>
      </c>
      <c r="N377" s="186">
        <v>1768</v>
      </c>
      <c r="O377" s="185">
        <v>86232</v>
      </c>
      <c r="P377" s="187">
        <v>77346350</v>
      </c>
      <c r="Q377" s="183">
        <v>0.1114881309848493</v>
      </c>
    </row>
    <row r="378" spans="1:17" s="136" customFormat="1" ht="12" customHeight="1">
      <c r="A378" s="138"/>
      <c r="B378" s="63" t="s">
        <v>353</v>
      </c>
      <c r="C378" s="140">
        <f>SUM(C370:C377)</f>
        <v>6560</v>
      </c>
      <c r="D378" s="140"/>
      <c r="E378" s="140"/>
      <c r="F378" s="140"/>
      <c r="G378" s="140">
        <f>SUM(G370:G377)</f>
        <v>626037</v>
      </c>
      <c r="H378" s="140">
        <f>SUM(H370:H377)</f>
        <v>17551</v>
      </c>
      <c r="I378" s="140"/>
      <c r="J378" s="140"/>
      <c r="K378" s="140"/>
      <c r="L378" s="140"/>
      <c r="M378" s="140">
        <f>SUM(M370:M377)</f>
        <v>650148</v>
      </c>
      <c r="N378" s="140">
        <f>SUM(N370:N377)</f>
        <v>10363</v>
      </c>
      <c r="O378" s="140">
        <f>SUM(O370:O377)</f>
        <v>639785</v>
      </c>
      <c r="P378" s="140">
        <f>SUM(P370:P377)</f>
        <v>571217850</v>
      </c>
      <c r="Q378" s="149">
        <f>O378/P378*100</f>
        <v>0.11200367775621857</v>
      </c>
    </row>
    <row r="379" spans="1:17" s="136" customFormat="1" ht="12" customHeight="1">
      <c r="A379" s="138"/>
      <c r="B379" s="139"/>
      <c r="C379" s="140"/>
      <c r="D379" s="141"/>
      <c r="E379" s="142"/>
      <c r="F379" s="140"/>
      <c r="G379" s="140"/>
      <c r="H379" s="140"/>
      <c r="I379" s="140"/>
      <c r="J379" s="140"/>
      <c r="K379" s="142"/>
      <c r="L379" s="206"/>
      <c r="M379" s="142"/>
      <c r="N379" s="143"/>
      <c r="O379" s="142"/>
      <c r="P379" s="97"/>
      <c r="Q379" s="114"/>
    </row>
    <row r="380" spans="1:17" s="136" customFormat="1" ht="12.75" thickBot="1">
      <c r="A380" s="144"/>
      <c r="B380" s="156" t="s">
        <v>392</v>
      </c>
      <c r="C380" s="144">
        <f aca="true" t="shared" si="3" ref="C380:P380">+C378+C367+C361+C357+C349</f>
        <v>30008</v>
      </c>
      <c r="D380" s="144">
        <f t="shared" si="3"/>
        <v>0</v>
      </c>
      <c r="E380" s="144">
        <f t="shared" si="3"/>
        <v>0</v>
      </c>
      <c r="F380" s="144">
        <f t="shared" si="3"/>
        <v>237658</v>
      </c>
      <c r="G380" s="144">
        <f t="shared" si="3"/>
        <v>1050106</v>
      </c>
      <c r="H380" s="144">
        <f t="shared" si="3"/>
        <v>27228</v>
      </c>
      <c r="I380" s="144">
        <f t="shared" si="3"/>
        <v>14500</v>
      </c>
      <c r="J380" s="144">
        <f t="shared" si="3"/>
        <v>132155</v>
      </c>
      <c r="K380" s="144">
        <f t="shared" si="3"/>
        <v>194711</v>
      </c>
      <c r="L380" s="207">
        <f t="shared" si="3"/>
        <v>-26579</v>
      </c>
      <c r="M380" s="144">
        <f t="shared" si="3"/>
        <v>1659787</v>
      </c>
      <c r="N380" s="144">
        <f t="shared" si="3"/>
        <v>212527</v>
      </c>
      <c r="O380" s="144">
        <f t="shared" si="3"/>
        <v>1447260</v>
      </c>
      <c r="P380" s="144">
        <f t="shared" si="3"/>
        <v>992773400</v>
      </c>
      <c r="Q380" s="150">
        <f>(O380)/P380*100</f>
        <v>0.14577949006288848</v>
      </c>
    </row>
    <row r="381" spans="4:16" s="136" customFormat="1" ht="12.75" thickTop="1">
      <c r="D381" s="141"/>
      <c r="E381" s="141"/>
      <c r="K381" s="141"/>
      <c r="L381" s="208"/>
      <c r="M381" s="141"/>
      <c r="N381" s="145"/>
      <c r="O381" s="141"/>
      <c r="P381" s="145"/>
    </row>
    <row r="382" spans="1:17" s="136" customFormat="1" ht="24.75" thickBot="1">
      <c r="A382" s="146"/>
      <c r="B382" s="157" t="s">
        <v>402</v>
      </c>
      <c r="C382" s="188">
        <f>C380+C342</f>
        <v>2002161</v>
      </c>
      <c r="D382" s="188">
        <f aca="true" t="shared" si="4" ref="D382:P382">D380+D342</f>
        <v>5425126</v>
      </c>
      <c r="E382" s="188">
        <f t="shared" si="4"/>
        <v>3122314</v>
      </c>
      <c r="F382" s="188">
        <f t="shared" si="4"/>
        <v>19779652</v>
      </c>
      <c r="G382" s="188">
        <f t="shared" si="4"/>
        <v>21121239</v>
      </c>
      <c r="H382" s="188">
        <f t="shared" si="4"/>
        <v>521727</v>
      </c>
      <c r="I382" s="188">
        <f t="shared" si="4"/>
        <v>3058777</v>
      </c>
      <c r="J382" s="188">
        <f t="shared" si="4"/>
        <v>2919917</v>
      </c>
      <c r="K382" s="188">
        <f t="shared" si="4"/>
        <v>17283925</v>
      </c>
      <c r="L382" s="209">
        <f t="shared" si="4"/>
        <v>-5206383</v>
      </c>
      <c r="M382" s="188">
        <f t="shared" si="4"/>
        <v>70028455</v>
      </c>
      <c r="N382" s="188">
        <f t="shared" si="4"/>
        <v>5314614</v>
      </c>
      <c r="O382" s="188">
        <f t="shared" si="4"/>
        <v>64713841</v>
      </c>
      <c r="P382" s="188">
        <f t="shared" si="4"/>
        <v>17087159907</v>
      </c>
      <c r="Q382" s="108">
        <f>O382/P382*100</f>
        <v>0.37872789481819646</v>
      </c>
    </row>
    <row r="383" spans="1:17" s="136" customFormat="1" ht="12.75" thickTop="1">
      <c r="A383" s="147"/>
      <c r="C383" s="131"/>
      <c r="D383" s="131"/>
      <c r="E383" s="131"/>
      <c r="F383" s="131"/>
      <c r="G383" s="131"/>
      <c r="H383" s="131"/>
      <c r="I383" s="131"/>
      <c r="J383" s="131"/>
      <c r="K383" s="131"/>
      <c r="L383" s="148"/>
      <c r="M383" s="141"/>
      <c r="N383" s="131"/>
      <c r="O383" s="131"/>
      <c r="P383" s="131"/>
      <c r="Q383" s="135"/>
    </row>
    <row r="384" spans="1:17" s="15" customFormat="1" ht="12.75">
      <c r="A384" s="17"/>
      <c r="B384" s="16"/>
      <c r="C384" s="9"/>
      <c r="D384" s="9"/>
      <c r="E384" s="9"/>
      <c r="F384" s="9"/>
      <c r="G384" s="9"/>
      <c r="H384" s="9"/>
      <c r="I384" s="9"/>
      <c r="J384" s="9"/>
      <c r="K384" s="9"/>
      <c r="L384" s="210"/>
      <c r="M384" s="9"/>
      <c r="N384" s="9"/>
      <c r="O384" s="9"/>
      <c r="P384" s="14"/>
      <c r="Q384" s="43"/>
    </row>
    <row r="385" spans="1:16" s="15" customFormat="1" ht="12.75">
      <c r="A385" s="44"/>
      <c r="B385" s="151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</row>
    <row r="386" spans="1:16" s="15" customFormat="1" ht="12.75">
      <c r="A386" s="44"/>
      <c r="B386" s="151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</row>
    <row r="387" spans="1:16" s="15" customFormat="1" ht="12.75">
      <c r="A387" s="44"/>
      <c r="B387" s="151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</row>
    <row r="388" spans="1:17" s="15" customFormat="1" ht="15.75" customHeight="1">
      <c r="A388" s="151"/>
      <c r="B388" s="20"/>
      <c r="C388" s="7"/>
      <c r="D388" s="7"/>
      <c r="E388" s="7"/>
      <c r="F388" s="7"/>
      <c r="G388" s="7"/>
      <c r="H388" s="7"/>
      <c r="I388" s="7"/>
      <c r="J388" s="7"/>
      <c r="K388" s="7"/>
      <c r="L388" s="44"/>
      <c r="M388" s="7"/>
      <c r="N388" s="7"/>
      <c r="O388" s="7"/>
      <c r="P388" s="9"/>
      <c r="Q388" s="11"/>
    </row>
    <row r="389" spans="1:17" s="15" customFormat="1" ht="21.75" customHeight="1">
      <c r="A389" s="152"/>
      <c r="B389" s="152"/>
      <c r="C389" s="153"/>
      <c r="D389" s="153"/>
      <c r="E389" s="153"/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  <c r="P389" s="153"/>
      <c r="Q389" s="154"/>
    </row>
    <row r="390" spans="1:17" s="15" customFormat="1" ht="12.75">
      <c r="A390" s="152"/>
      <c r="B390" s="154"/>
      <c r="C390" s="154"/>
      <c r="D390" s="50"/>
      <c r="E390" s="50"/>
      <c r="F390" s="154"/>
      <c r="G390" s="154"/>
      <c r="H390" s="154"/>
      <c r="I390" s="154"/>
      <c r="J390" s="154"/>
      <c r="K390" s="50"/>
      <c r="L390" s="211"/>
      <c r="M390" s="50"/>
      <c r="N390" s="25"/>
      <c r="O390" s="50"/>
      <c r="P390" s="25"/>
      <c r="Q390" s="154"/>
    </row>
    <row r="391" spans="1:17" s="15" customFormat="1" ht="16.5" customHeight="1">
      <c r="A391" s="152"/>
      <c r="B391" s="154"/>
      <c r="C391" s="154"/>
      <c r="D391" s="50"/>
      <c r="E391" s="50"/>
      <c r="F391" s="154"/>
      <c r="G391" s="154"/>
      <c r="H391" s="154"/>
      <c r="I391" s="154"/>
      <c r="J391" s="154"/>
      <c r="K391" s="50"/>
      <c r="L391" s="211"/>
      <c r="M391" s="193"/>
      <c r="N391" s="193"/>
      <c r="O391" s="193"/>
      <c r="P391" s="193"/>
      <c r="Q391" s="193"/>
    </row>
    <row r="392" spans="1:17" s="15" customFormat="1" ht="16.5" customHeight="1">
      <c r="A392" s="152"/>
      <c r="B392" s="154"/>
      <c r="C392" s="154"/>
      <c r="D392" s="50"/>
      <c r="E392" s="50"/>
      <c r="F392" s="154"/>
      <c r="G392" s="154"/>
      <c r="H392" s="154"/>
      <c r="I392" s="154"/>
      <c r="J392" s="154"/>
      <c r="K392" s="50"/>
      <c r="L392" s="211"/>
      <c r="M392" s="50"/>
      <c r="N392" s="13"/>
      <c r="O392" s="13"/>
      <c r="P392" s="45"/>
      <c r="Q392" s="18"/>
    </row>
    <row r="393" spans="1:17" s="15" customFormat="1" ht="15.75" customHeight="1">
      <c r="A393" s="152"/>
      <c r="B393" s="154"/>
      <c r="C393" s="154"/>
      <c r="D393" s="50"/>
      <c r="E393" s="50"/>
      <c r="F393" s="154"/>
      <c r="G393" s="154"/>
      <c r="H393" s="154"/>
      <c r="I393" s="154"/>
      <c r="J393" s="154"/>
      <c r="K393" s="50"/>
      <c r="L393" s="211"/>
      <c r="M393" s="50"/>
      <c r="N393" s="46"/>
      <c r="O393" s="50"/>
      <c r="P393" s="46"/>
      <c r="Q393" s="154"/>
    </row>
    <row r="394" spans="1:17" s="15" customFormat="1" ht="12.75">
      <c r="A394" s="152"/>
      <c r="B394" s="154"/>
      <c r="C394" s="154"/>
      <c r="D394" s="50"/>
      <c r="E394" s="50"/>
      <c r="F394" s="154"/>
      <c r="G394" s="154"/>
      <c r="H394" s="154"/>
      <c r="I394" s="154"/>
      <c r="J394" s="154"/>
      <c r="K394" s="50"/>
      <c r="L394" s="211"/>
      <c r="M394" s="50"/>
      <c r="N394" s="46"/>
      <c r="O394" s="50"/>
      <c r="P394" s="46"/>
      <c r="Q394" s="154"/>
    </row>
    <row r="395" spans="1:17" s="15" customFormat="1" ht="12.75">
      <c r="A395" s="152"/>
      <c r="B395" s="154"/>
      <c r="C395" s="154"/>
      <c r="D395" s="50"/>
      <c r="E395" s="50"/>
      <c r="F395" s="154"/>
      <c r="G395" s="154"/>
      <c r="H395" s="154"/>
      <c r="I395" s="154"/>
      <c r="J395" s="154"/>
      <c r="K395" s="50"/>
      <c r="L395" s="211"/>
      <c r="M395" s="50"/>
      <c r="N395" s="46"/>
      <c r="O395" s="50"/>
      <c r="P395" s="46"/>
      <c r="Q395" s="154"/>
    </row>
    <row r="396" spans="1:17" s="15" customFormat="1" ht="12.75">
      <c r="A396" s="152"/>
      <c r="B396" s="154"/>
      <c r="C396" s="154"/>
      <c r="D396" s="50"/>
      <c r="E396" s="50"/>
      <c r="F396" s="154"/>
      <c r="G396" s="154"/>
      <c r="H396" s="154"/>
      <c r="I396" s="154"/>
      <c r="J396" s="154"/>
      <c r="K396" s="50"/>
      <c r="L396" s="211"/>
      <c r="M396" s="50"/>
      <c r="N396" s="46"/>
      <c r="O396" s="50"/>
      <c r="P396" s="46"/>
      <c r="Q396" s="154"/>
    </row>
    <row r="397" spans="1:17" s="15" customFormat="1" ht="12.75">
      <c r="A397" s="152"/>
      <c r="B397" s="154"/>
      <c r="C397" s="154"/>
      <c r="D397" s="50"/>
      <c r="E397" s="50"/>
      <c r="F397" s="154"/>
      <c r="G397" s="154"/>
      <c r="H397" s="154"/>
      <c r="I397" s="154"/>
      <c r="J397" s="154"/>
      <c r="K397" s="50"/>
      <c r="L397" s="211"/>
      <c r="M397" s="50"/>
      <c r="N397" s="46"/>
      <c r="O397" s="50"/>
      <c r="P397" s="46"/>
      <c r="Q397" s="154"/>
    </row>
    <row r="398" spans="1:17" s="15" customFormat="1" ht="12.75">
      <c r="A398" s="152"/>
      <c r="B398" s="154"/>
      <c r="C398" s="154"/>
      <c r="D398" s="50"/>
      <c r="E398" s="50"/>
      <c r="F398" s="154"/>
      <c r="G398" s="154"/>
      <c r="H398" s="154"/>
      <c r="I398" s="154"/>
      <c r="J398" s="154"/>
      <c r="K398" s="50"/>
      <c r="L398" s="211"/>
      <c r="M398" s="50"/>
      <c r="N398" s="46"/>
      <c r="O398" s="50"/>
      <c r="P398" s="46"/>
      <c r="Q398" s="154"/>
    </row>
    <row r="399" spans="1:17" s="15" customFormat="1" ht="12.75">
      <c r="A399" s="152"/>
      <c r="B399" s="154"/>
      <c r="C399" s="154"/>
      <c r="D399" s="50"/>
      <c r="E399" s="50"/>
      <c r="F399" s="154"/>
      <c r="G399" s="154"/>
      <c r="H399" s="154"/>
      <c r="I399" s="154"/>
      <c r="J399" s="154"/>
      <c r="K399" s="50"/>
      <c r="L399" s="211"/>
      <c r="M399" s="50"/>
      <c r="N399" s="46"/>
      <c r="O399" s="50"/>
      <c r="P399" s="46"/>
      <c r="Q399" s="154"/>
    </row>
    <row r="400" spans="1:17" s="15" customFormat="1" ht="19.5" customHeight="1">
      <c r="A400" s="152"/>
      <c r="B400" s="154"/>
      <c r="C400" s="154"/>
      <c r="D400" s="50"/>
      <c r="E400" s="50"/>
      <c r="F400" s="154"/>
      <c r="G400" s="154"/>
      <c r="H400" s="154"/>
      <c r="I400" s="154"/>
      <c r="J400" s="154"/>
      <c r="K400" s="50"/>
      <c r="L400" s="211"/>
      <c r="M400" s="50"/>
      <c r="N400" s="46"/>
      <c r="O400" s="47"/>
      <c r="P400" s="48"/>
      <c r="Q400" s="154"/>
    </row>
    <row r="401" spans="1:17" s="15" customFormat="1" ht="12.75">
      <c r="A401" s="49"/>
      <c r="B401" s="26"/>
      <c r="C401" s="26"/>
      <c r="D401" s="27"/>
      <c r="E401" s="27"/>
      <c r="F401" s="26"/>
      <c r="G401" s="26"/>
      <c r="H401" s="26"/>
      <c r="I401" s="26"/>
      <c r="J401" s="26"/>
      <c r="K401" s="27"/>
      <c r="L401" s="212"/>
      <c r="M401" s="27"/>
      <c r="N401" s="25"/>
      <c r="O401" s="46"/>
      <c r="P401" s="46"/>
      <c r="Q401" s="8"/>
    </row>
    <row r="402" spans="1:17" s="15" customFormat="1" ht="12.75">
      <c r="A402" s="49"/>
      <c r="B402" s="26"/>
      <c r="C402" s="26"/>
      <c r="D402" s="27"/>
      <c r="E402" s="27"/>
      <c r="F402" s="26"/>
      <c r="G402" s="26"/>
      <c r="H402" s="26"/>
      <c r="I402" s="26"/>
      <c r="J402" s="26"/>
      <c r="K402" s="27"/>
      <c r="L402" s="212"/>
      <c r="M402" s="27"/>
      <c r="N402" s="46"/>
      <c r="O402" s="50"/>
      <c r="P402" s="46"/>
      <c r="Q402" s="26"/>
    </row>
    <row r="403" spans="1:17" s="15" customFormat="1" ht="12.75">
      <c r="A403" s="49"/>
      <c r="B403" s="26"/>
      <c r="C403" s="26"/>
      <c r="D403" s="27"/>
      <c r="E403" s="27"/>
      <c r="F403" s="26"/>
      <c r="G403" s="26"/>
      <c r="H403" s="26"/>
      <c r="I403" s="26"/>
      <c r="J403" s="26"/>
      <c r="K403" s="27"/>
      <c r="L403" s="212"/>
      <c r="M403" s="27"/>
      <c r="N403" s="46"/>
      <c r="O403" s="50"/>
      <c r="P403" s="46"/>
      <c r="Q403" s="26"/>
    </row>
    <row r="404" spans="1:17" s="15" customFormat="1" ht="12.75">
      <c r="A404" s="49"/>
      <c r="B404" s="26"/>
      <c r="C404" s="26"/>
      <c r="D404" s="27"/>
      <c r="E404" s="27"/>
      <c r="F404" s="26"/>
      <c r="G404" s="26"/>
      <c r="H404" s="26"/>
      <c r="I404" s="26"/>
      <c r="J404" s="26"/>
      <c r="K404" s="27"/>
      <c r="L404" s="212"/>
      <c r="M404" s="27"/>
      <c r="N404" s="46"/>
      <c r="O404" s="47"/>
      <c r="P404" s="48"/>
      <c r="Q404" s="26"/>
    </row>
    <row r="405" spans="1:17" s="15" customFormat="1" ht="18" customHeight="1">
      <c r="A405" s="49"/>
      <c r="B405" s="26"/>
      <c r="C405" s="26"/>
      <c r="D405" s="27"/>
      <c r="E405" s="27"/>
      <c r="F405" s="26"/>
      <c r="G405" s="26"/>
      <c r="H405" s="26"/>
      <c r="I405" s="26"/>
      <c r="J405" s="26"/>
      <c r="K405" s="27"/>
      <c r="L405" s="212"/>
      <c r="M405" s="27"/>
      <c r="N405" s="25"/>
      <c r="O405" s="50"/>
      <c r="P405" s="50"/>
      <c r="Q405" s="8"/>
    </row>
    <row r="406" spans="1:17" s="15" customFormat="1" ht="12.75">
      <c r="A406" s="49"/>
      <c r="B406" s="26"/>
      <c r="C406" s="26"/>
      <c r="D406" s="27"/>
      <c r="E406" s="27"/>
      <c r="F406" s="26"/>
      <c r="G406" s="26"/>
      <c r="H406" s="26"/>
      <c r="I406" s="26"/>
      <c r="J406" s="26"/>
      <c r="K406" s="27"/>
      <c r="L406" s="212"/>
      <c r="M406" s="27"/>
      <c r="N406" s="24"/>
      <c r="O406" s="27"/>
      <c r="P406" s="24"/>
      <c r="Q406" s="26"/>
    </row>
    <row r="407" spans="1:17" s="15" customFormat="1" ht="12.75">
      <c r="A407" s="49"/>
      <c r="B407" s="26"/>
      <c r="C407" s="26"/>
      <c r="D407" s="27"/>
      <c r="E407" s="27"/>
      <c r="F407" s="26"/>
      <c r="G407" s="26"/>
      <c r="H407" s="26"/>
      <c r="I407" s="26"/>
      <c r="J407" s="26"/>
      <c r="K407" s="27"/>
      <c r="L407" s="212"/>
      <c r="M407" s="27"/>
      <c r="N407" s="24"/>
      <c r="O407" s="27"/>
      <c r="P407" s="24"/>
      <c r="Q407" s="26"/>
    </row>
    <row r="408" spans="1:17" s="15" customFormat="1" ht="12.75">
      <c r="A408" s="49"/>
      <c r="B408" s="26"/>
      <c r="C408" s="26"/>
      <c r="D408" s="27"/>
      <c r="E408" s="27"/>
      <c r="F408" s="26"/>
      <c r="G408" s="26"/>
      <c r="H408" s="26"/>
      <c r="I408" s="26"/>
      <c r="J408" s="26"/>
      <c r="K408" s="27"/>
      <c r="L408" s="212"/>
      <c r="M408" s="27"/>
      <c r="N408" s="24"/>
      <c r="O408" s="27"/>
      <c r="P408" s="24"/>
      <c r="Q408" s="26"/>
    </row>
    <row r="409" spans="1:17" s="15" customFormat="1" ht="12.75">
      <c r="A409" s="49"/>
      <c r="B409" s="26"/>
      <c r="C409" s="26"/>
      <c r="D409" s="27"/>
      <c r="E409" s="27"/>
      <c r="F409" s="26"/>
      <c r="G409" s="26"/>
      <c r="H409" s="26"/>
      <c r="I409" s="26"/>
      <c r="J409" s="26"/>
      <c r="K409" s="27"/>
      <c r="L409" s="212"/>
      <c r="M409" s="27"/>
      <c r="N409" s="24"/>
      <c r="O409" s="27"/>
      <c r="P409" s="24"/>
      <c r="Q409" s="26"/>
    </row>
    <row r="410" spans="1:17" s="15" customFormat="1" ht="12.75">
      <c r="A410" s="49"/>
      <c r="B410" s="26"/>
      <c r="C410" s="26"/>
      <c r="D410" s="27"/>
      <c r="E410" s="27"/>
      <c r="F410" s="26"/>
      <c r="G410" s="26"/>
      <c r="H410" s="26"/>
      <c r="I410" s="26"/>
      <c r="J410" s="26"/>
      <c r="K410" s="27"/>
      <c r="L410" s="212"/>
      <c r="M410" s="27"/>
      <c r="N410" s="24"/>
      <c r="O410" s="27"/>
      <c r="P410" s="24"/>
      <c r="Q410" s="26"/>
    </row>
    <row r="411" spans="14:17" ht="12.75">
      <c r="N411" s="23"/>
      <c r="O411" s="22"/>
      <c r="P411" s="23"/>
      <c r="Q411" s="21"/>
    </row>
    <row r="412" ht="12.75">
      <c r="P412" s="4"/>
    </row>
    <row r="413" ht="12.75">
      <c r="P413" s="4"/>
    </row>
    <row r="414" ht="12.75">
      <c r="P414" s="4"/>
    </row>
    <row r="415" ht="12.75">
      <c r="P415" s="4"/>
    </row>
    <row r="416" ht="12.75">
      <c r="P416" s="4"/>
    </row>
    <row r="417" ht="12.75">
      <c r="P417" s="4"/>
    </row>
    <row r="418" ht="12.75">
      <c r="P418" s="4"/>
    </row>
    <row r="419" ht="12.75">
      <c r="P419" s="4"/>
    </row>
    <row r="420" ht="12.75">
      <c r="P420" s="4"/>
    </row>
    <row r="421" ht="12.75">
      <c r="P421" s="4"/>
    </row>
    <row r="422" ht="12.75">
      <c r="P422" s="4"/>
    </row>
    <row r="423" ht="12.75">
      <c r="P423" s="4"/>
    </row>
    <row r="424" ht="12.75">
      <c r="P424" s="4"/>
    </row>
    <row r="425" ht="12.75">
      <c r="P425" s="4"/>
    </row>
    <row r="426" ht="12.75">
      <c r="P426" s="4"/>
    </row>
    <row r="427" ht="12.75">
      <c r="P427" s="4"/>
    </row>
    <row r="428" ht="12.75">
      <c r="P428" s="4"/>
    </row>
    <row r="429" ht="12.75">
      <c r="P429" s="4"/>
    </row>
    <row r="430" ht="12.75">
      <c r="P430" s="4"/>
    </row>
    <row r="431" ht="12.75">
      <c r="P431" s="4"/>
    </row>
    <row r="432" ht="12.75">
      <c r="P432" s="4"/>
    </row>
    <row r="433" ht="12.75">
      <c r="P433" s="4"/>
    </row>
    <row r="434" ht="12.75">
      <c r="P434" s="4"/>
    </row>
    <row r="435" ht="12.75">
      <c r="P435" s="4"/>
    </row>
    <row r="436" ht="12.75">
      <c r="P436" s="4"/>
    </row>
    <row r="437" ht="12.75">
      <c r="P437" s="4"/>
    </row>
    <row r="438" ht="12.75">
      <c r="P438" s="4"/>
    </row>
    <row r="439" ht="12.75">
      <c r="P439" s="4"/>
    </row>
  </sheetData>
  <sheetProtection/>
  <mergeCells count="4">
    <mergeCell ref="A1:P1"/>
    <mergeCell ref="S1:T1"/>
    <mergeCell ref="M391:Q391"/>
    <mergeCell ref="S343:V343"/>
  </mergeCells>
  <printOptions horizontalCentered="1"/>
  <pageMargins left="0" right="0" top="0.669291338582677" bottom="0.31496062992126" header="0.236220472440945" footer="0"/>
  <pageSetup fitToHeight="13" horizontalDpi="600" verticalDpi="600" orientation="landscape" scale="67" r:id="rId1"/>
  <headerFooter alignWithMargins="0">
    <oddHeader>&amp;R
Section 7.0 - &amp;P  
</oddHeader>
  </headerFooter>
  <rowBreaks count="4" manualBreakCount="4">
    <brk id="61" max="16" man="1"/>
    <brk id="117" max="16" man="1"/>
    <brk id="172" max="16" man="1"/>
    <brk id="22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Province of New-Brunswick</cp:lastModifiedBy>
  <cp:lastPrinted>2016-01-18T14:25:06Z</cp:lastPrinted>
  <dcterms:created xsi:type="dcterms:W3CDTF">1998-01-15T18:33:26Z</dcterms:created>
  <dcterms:modified xsi:type="dcterms:W3CDTF">2016-01-18T14:25:09Z</dcterms:modified>
  <cp:category/>
  <cp:version/>
  <cp:contentType/>
  <cp:contentStatus/>
</cp:coreProperties>
</file>