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4080" windowWidth="13710" windowHeight="4155" tabRatio="603" firstSheet="1" activeTab="1"/>
  </bookViews>
  <sheets>
    <sheet name="Annual Budgets" sheetId="1" r:id="rId1"/>
    <sheet name="2012 Stats" sheetId="2" r:id="rId2"/>
  </sheets>
  <definedNames>
    <definedName name="_xlnm.Print_Area" localSheetId="1">'2012 Stats'!$A$1:$Q$382</definedName>
    <definedName name="_xlnm.Print_Titles" localSheetId="1">'2012 Stats'!$1:$9</definedName>
  </definedNames>
  <calcPr fullCalcOnLoad="1"/>
</workbook>
</file>

<file path=xl/sharedStrings.xml><?xml version="1.0" encoding="utf-8"?>
<sst xmlns="http://schemas.openxmlformats.org/spreadsheetml/2006/main" count="458" uniqueCount="435">
  <si>
    <t>Waste</t>
  </si>
  <si>
    <t>Taxing</t>
  </si>
  <si>
    <t>Fire</t>
  </si>
  <si>
    <t xml:space="preserve">Street </t>
  </si>
  <si>
    <t>Recreation</t>
  </si>
  <si>
    <t>Planning</t>
  </si>
  <si>
    <t>Non-Tax</t>
  </si>
  <si>
    <t>Assessment</t>
  </si>
  <si>
    <t>Tax</t>
  </si>
  <si>
    <t>Authority</t>
  </si>
  <si>
    <t xml:space="preserve"> </t>
  </si>
  <si>
    <t>Protection</t>
  </si>
  <si>
    <t>Lighting</t>
  </si>
  <si>
    <t>Services</t>
  </si>
  <si>
    <t xml:space="preserve">Net Budget  </t>
  </si>
  <si>
    <t>Grant</t>
  </si>
  <si>
    <t>Warrant</t>
  </si>
  <si>
    <t>Tax Base</t>
  </si>
  <si>
    <t>Rate</t>
  </si>
  <si>
    <t>General Government</t>
  </si>
  <si>
    <t>Mandataire</t>
  </si>
  <si>
    <t>Taux</t>
  </si>
  <si>
    <t>Street Lighting</t>
  </si>
  <si>
    <t>de</t>
  </si>
  <si>
    <t>Service</t>
  </si>
  <si>
    <t xml:space="preserve">Comm &amp; Recreation </t>
  </si>
  <si>
    <t>taxation</t>
  </si>
  <si>
    <t>d'incendie</t>
  </si>
  <si>
    <t>des rues</t>
  </si>
  <si>
    <t>Solid Waste</t>
  </si>
  <si>
    <t>COUNTY OF / COMTÉ D'ALBERT</t>
  </si>
  <si>
    <t>COUNTY OF / COMTÉ DE CARLETON</t>
  </si>
  <si>
    <t>Aberdeen</t>
  </si>
  <si>
    <t>Benton</t>
  </si>
  <si>
    <t>Brighton</t>
  </si>
  <si>
    <t>Coldstream</t>
  </si>
  <si>
    <t>Glassville</t>
  </si>
  <si>
    <t>Kent</t>
  </si>
  <si>
    <t>Lakeville</t>
  </si>
  <si>
    <t>Northampton</t>
  </si>
  <si>
    <t>Peel</t>
  </si>
  <si>
    <t>Richmond</t>
  </si>
  <si>
    <t>Simonds</t>
  </si>
  <si>
    <t>Somerville</t>
  </si>
  <si>
    <t>Upper Kent</t>
  </si>
  <si>
    <t>Upper &amp; Lower Northampton</t>
  </si>
  <si>
    <t>Wicklow</t>
  </si>
  <si>
    <t>Wilmot</t>
  </si>
  <si>
    <t>Woodstock</t>
  </si>
  <si>
    <t>Bayside</t>
  </si>
  <si>
    <t>Beaver Harbour</t>
  </si>
  <si>
    <t>Campobello</t>
  </si>
  <si>
    <t>Dufferin</t>
  </si>
  <si>
    <t>Dumbarton</t>
  </si>
  <si>
    <t>Fundy Bay</t>
  </si>
  <si>
    <t>Lepreau</t>
  </si>
  <si>
    <t>Pennfield</t>
  </si>
  <si>
    <t>West Isles</t>
  </si>
  <si>
    <t>Western Charlotte</t>
  </si>
  <si>
    <t>COUNTY OF / COMTÉ DE GLOUCESTER</t>
  </si>
  <si>
    <t>Bathurst</t>
  </si>
  <si>
    <t>Bathurst (Outside)</t>
  </si>
  <si>
    <t>Beresford (Sud)</t>
  </si>
  <si>
    <t>Big River</t>
  </si>
  <si>
    <t>Blanchard Settlement</t>
  </si>
  <si>
    <t>Cap-Bateau</t>
  </si>
  <si>
    <t>Chiasson-Savoy</t>
  </si>
  <si>
    <t>Coteau Road</t>
  </si>
  <si>
    <t>Dugas</t>
  </si>
  <si>
    <t>Dunlop</t>
  </si>
  <si>
    <t>Évangeline</t>
  </si>
  <si>
    <t>Inkerman Centre</t>
  </si>
  <si>
    <t>Inkerman South (Six Roads)</t>
  </si>
  <si>
    <t>Landry Office</t>
  </si>
  <si>
    <t>LaPlante</t>
  </si>
  <si>
    <t>Leech</t>
  </si>
  <si>
    <t>Madran</t>
  </si>
  <si>
    <t>Maltempec</t>
  </si>
  <si>
    <t>Miscou Island</t>
  </si>
  <si>
    <t>New Bandon Black Rock</t>
  </si>
  <si>
    <t>New Bandon Burnsville</t>
  </si>
  <si>
    <t>New Bandon Outside</t>
  </si>
  <si>
    <t>North Tetagouche</t>
  </si>
  <si>
    <t>Canton des Basques</t>
  </si>
  <si>
    <t>Pigeon Hill</t>
  </si>
  <si>
    <t>Pointe-à-Bouleau</t>
  </si>
  <si>
    <t>Pointe-Canot</t>
  </si>
  <si>
    <t>Poirer</t>
  </si>
  <si>
    <t>Pokemouche</t>
  </si>
  <si>
    <t>Robertville</t>
  </si>
  <si>
    <t>Saint-Sauveur</t>
  </si>
  <si>
    <t>Tremblay</t>
  </si>
  <si>
    <t>COUNTY OF / COMTÉ DE KENT</t>
  </si>
  <si>
    <t>Wellington</t>
  </si>
  <si>
    <t>Bouctouche Cove</t>
  </si>
  <si>
    <t>Acadieville</t>
  </si>
  <si>
    <t>Aldouane</t>
  </si>
  <si>
    <t>Cap-de-Richibucto</t>
  </si>
  <si>
    <t>Carleton</t>
  </si>
  <si>
    <t>Cocagne</t>
  </si>
  <si>
    <t>Dundas</t>
  </si>
  <si>
    <t>Harcourt</t>
  </si>
  <si>
    <t>Richibucto</t>
  </si>
  <si>
    <t>COUNTY OF / COMTÉ DE KINGS</t>
  </si>
  <si>
    <t>Cardwell</t>
  </si>
  <si>
    <t>Greenwich</t>
  </si>
  <si>
    <t>Hammond</t>
  </si>
  <si>
    <t>Hampton Inside</t>
  </si>
  <si>
    <t>Hampton Nauwigewauk</t>
  </si>
  <si>
    <t>Havelock Inside</t>
  </si>
  <si>
    <t>Kars</t>
  </si>
  <si>
    <t>Norton</t>
  </si>
  <si>
    <t>Rothesay</t>
  </si>
  <si>
    <t>Springfield</t>
  </si>
  <si>
    <t>Studholm</t>
  </si>
  <si>
    <t>Sussex</t>
  </si>
  <si>
    <t>Upham</t>
  </si>
  <si>
    <t>Waterford</t>
  </si>
  <si>
    <t>Westfield West</t>
  </si>
  <si>
    <t>COUNTY OF / COMTÉ DE MADAWASKA</t>
  </si>
  <si>
    <t>Clair</t>
  </si>
  <si>
    <t>Lac Baker</t>
  </si>
  <si>
    <t>Madawaska</t>
  </si>
  <si>
    <t>Notre-Dame-de-Lourdes</t>
  </si>
  <si>
    <t>Rivière-Verte</t>
  </si>
  <si>
    <t>COUNTY OF / COMTÉ DE NORTHUMBERLAND</t>
  </si>
  <si>
    <t>Alnwick</t>
  </si>
  <si>
    <t>Black River-Hardwicke</t>
  </si>
  <si>
    <t>Blackville</t>
  </si>
  <si>
    <t>Blissfield</t>
  </si>
  <si>
    <t>Brantville</t>
  </si>
  <si>
    <t>Chatham</t>
  </si>
  <si>
    <t>Collette</t>
  </si>
  <si>
    <t>Derby</t>
  </si>
  <si>
    <t>Escuminac</t>
  </si>
  <si>
    <t>Fair Isle</t>
  </si>
  <si>
    <t>Glenelg</t>
  </si>
  <si>
    <t>Hardwicke</t>
  </si>
  <si>
    <t>Haut-Rivière-du-Portage</t>
  </si>
  <si>
    <t>Nelson</t>
  </si>
  <si>
    <t>Newcastle</t>
  </si>
  <si>
    <t xml:space="preserve">North Esk </t>
  </si>
  <si>
    <t>Renous-Quarryville</t>
  </si>
  <si>
    <t>St. Margarets</t>
  </si>
  <si>
    <t>South Esk</t>
  </si>
  <si>
    <t>Sunny Corner</t>
  </si>
  <si>
    <t>Tabusintac</t>
  </si>
  <si>
    <t>Upper Miramichi</t>
  </si>
  <si>
    <t>COUNTY OF / COMTÉ DE QUEENS</t>
  </si>
  <si>
    <t>Canning Douglas Harbour</t>
  </si>
  <si>
    <t>COUNTY OF / COMTÉ DE RESTIGOUCHE</t>
  </si>
  <si>
    <t>COUNTY OF / COMTÉ DE SAINT JOHN</t>
  </si>
  <si>
    <t>Fairfield</t>
  </si>
  <si>
    <t>Musquash</t>
  </si>
  <si>
    <t>COUNTY OF / COMTÉ DE SUNBURY</t>
  </si>
  <si>
    <t>COUNTY OF / COMTÉ DE VICTORIA</t>
  </si>
  <si>
    <t>Drummond</t>
  </si>
  <si>
    <t>Grand Falls</t>
  </si>
  <si>
    <t>COUNTY OF / COMTÉ DE WESTMORLAND</t>
  </si>
  <si>
    <t>Scoudouc</t>
  </si>
  <si>
    <t>Scoudouc Road</t>
  </si>
  <si>
    <t>Shediac</t>
  </si>
  <si>
    <t>Shediac Cape</t>
  </si>
  <si>
    <t>COUNTY OF / COMTÉ DE YORK</t>
  </si>
  <si>
    <t>Canterbury</t>
  </si>
  <si>
    <t xml:space="preserve">Dumfries </t>
  </si>
  <si>
    <t>North Lake</t>
  </si>
  <si>
    <t>Acadie Siding</t>
  </si>
  <si>
    <t>White Head Island</t>
  </si>
  <si>
    <t>Dennis-Weston</t>
  </si>
  <si>
    <t>Saint-Charles</t>
  </si>
  <si>
    <t>Saint-Ignace</t>
  </si>
  <si>
    <t>Sainte-Anne-de-Kent</t>
  </si>
  <si>
    <t>Pointe-Sapin</t>
  </si>
  <si>
    <t>Baie Ste. Anne</t>
  </si>
  <si>
    <t>Oak Point  -  Bartibog Bridge</t>
  </si>
  <si>
    <t>Saint-Louis</t>
  </si>
  <si>
    <t>Saint-Paul</t>
  </si>
  <si>
    <t>Welford</t>
  </si>
  <si>
    <t>Shediac Bridge-Shediac River</t>
  </si>
  <si>
    <t>Petit-Rocher-Nord</t>
  </si>
  <si>
    <t>Petit-Rocher-Sud</t>
  </si>
  <si>
    <t>Beresford (Nicholas-Denys)</t>
  </si>
  <si>
    <t>Haut-Sheila</t>
  </si>
  <si>
    <t xml:space="preserve">New Bandon-Salmon Beach </t>
  </si>
  <si>
    <t>Sainte-Rose</t>
  </si>
  <si>
    <t>Benoit</t>
  </si>
  <si>
    <t>Saint-Irénée &amp; Alderwood</t>
  </si>
  <si>
    <t>Haut-Lamèque</t>
  </si>
  <si>
    <t>Pointe-Alexandre</t>
  </si>
  <si>
    <t>Pointe-Brûlé</t>
  </si>
  <si>
    <t>Val-Comeau</t>
  </si>
  <si>
    <t xml:space="preserve">Allardville </t>
  </si>
  <si>
    <t>Saint Croix</t>
  </si>
  <si>
    <t>Saint David</t>
  </si>
  <si>
    <t>Saint George</t>
  </si>
  <si>
    <t>Bonny River-Second Falls</t>
  </si>
  <si>
    <t>Saint James</t>
  </si>
  <si>
    <t>Saint Patrick</t>
  </si>
  <si>
    <t>Saint Stephen</t>
  </si>
  <si>
    <t>Saumarez</t>
  </si>
  <si>
    <t>Saint-François</t>
  </si>
  <si>
    <t>Baker Brook</t>
  </si>
  <si>
    <t>Saint-Hilaire</t>
  </si>
  <si>
    <t>Saint-Jacques</t>
  </si>
  <si>
    <t>Saint-Joseph</t>
  </si>
  <si>
    <t>Saint-Basile</t>
  </si>
  <si>
    <t>Sainte-Anne</t>
  </si>
  <si>
    <t>Saint-Léonard</t>
  </si>
  <si>
    <t>Saint Martins</t>
  </si>
  <si>
    <t>Riviére-du-Portage-Tracadie Beach</t>
  </si>
  <si>
    <t>Petite-Laméque</t>
  </si>
  <si>
    <t>Pokesudie Island</t>
  </si>
  <si>
    <t>Sainte-Marie</t>
  </si>
  <si>
    <t>Westfield East</t>
  </si>
  <si>
    <t>Rogersville</t>
  </si>
  <si>
    <t>COUNTY OF/ COMTE DE CHARLOTTE</t>
  </si>
  <si>
    <t>Community &amp;</t>
  </si>
  <si>
    <t>Coût</t>
  </si>
  <si>
    <t>Éclairage</t>
  </si>
  <si>
    <t>Subvention</t>
  </si>
  <si>
    <t>Mandat</t>
  </si>
  <si>
    <t>Revenues</t>
  </si>
  <si>
    <t>Coverdale</t>
  </si>
  <si>
    <t>Debec Outside</t>
  </si>
  <si>
    <t>Saint-Louis - Canisto Road</t>
  </si>
  <si>
    <t>Wellington - Dixon Point-Route 134</t>
  </si>
  <si>
    <t>Assiette</t>
  </si>
  <si>
    <t>Cost of</t>
  </si>
  <si>
    <t>fiscale</t>
  </si>
  <si>
    <t>Beresford (Saint-Laurent)</t>
  </si>
  <si>
    <t>Saint-Grégoire</t>
  </si>
  <si>
    <t>2003</t>
  </si>
  <si>
    <t>Barryville-New Jersey</t>
  </si>
  <si>
    <t>Anse-Bleue</t>
  </si>
  <si>
    <t>Par. Notre-Dame-Des-Erables</t>
  </si>
  <si>
    <t>Pont-Landry</t>
  </si>
  <si>
    <t>Rivière-à-la-Truite</t>
  </si>
  <si>
    <t>Baie du Petit-Pokemouche</t>
  </si>
  <si>
    <t>Par. De Caraquet</t>
  </si>
  <si>
    <t>Par. de Paquetville</t>
  </si>
  <si>
    <t>Par. de Saumarez</t>
  </si>
  <si>
    <t>Par. de Saint-Isidore</t>
  </si>
  <si>
    <t>Chamcook</t>
  </si>
  <si>
    <t>Wellington - Desroches</t>
  </si>
  <si>
    <t>d'évaluation</t>
  </si>
  <si>
    <t xml:space="preserve">Alma </t>
  </si>
  <si>
    <t xml:space="preserve">Elgin Centre  </t>
  </si>
  <si>
    <t xml:space="preserve">Harvey </t>
  </si>
  <si>
    <t xml:space="preserve">Hillsborough </t>
  </si>
  <si>
    <t xml:space="preserve">Hopewell  </t>
  </si>
  <si>
    <t xml:space="preserve">Clarendon </t>
  </si>
  <si>
    <t xml:space="preserve">Brunswick  </t>
  </si>
  <si>
    <t xml:space="preserve">Cambridge  </t>
  </si>
  <si>
    <t xml:space="preserve">Canning Newcastle Ck. </t>
  </si>
  <si>
    <t xml:space="preserve">Chipman  </t>
  </si>
  <si>
    <t xml:space="preserve">Hampstead  </t>
  </si>
  <si>
    <t xml:space="preserve">Johnston  </t>
  </si>
  <si>
    <t xml:space="preserve">Petersville  </t>
  </si>
  <si>
    <t xml:space="preserve">Upper Gagetown </t>
  </si>
  <si>
    <t xml:space="preserve">Waterborough  </t>
  </si>
  <si>
    <t xml:space="preserve">Wickham  </t>
  </si>
  <si>
    <t xml:space="preserve">Wirral-Enniskillen  </t>
  </si>
  <si>
    <t xml:space="preserve">Addington </t>
  </si>
  <si>
    <t xml:space="preserve">Balmoral-Maltais  </t>
  </si>
  <si>
    <t xml:space="preserve">Balmoral-St. Maure  </t>
  </si>
  <si>
    <t xml:space="preserve">Blair Athol  </t>
  </si>
  <si>
    <t xml:space="preserve">Dalhousie  </t>
  </si>
  <si>
    <t xml:space="preserve">Dalhousie Junction  </t>
  </si>
  <si>
    <t xml:space="preserve">Dundee  </t>
  </si>
  <si>
    <t xml:space="preserve">Eldon  </t>
  </si>
  <si>
    <t xml:space="preserve">Flatlands </t>
  </si>
  <si>
    <t xml:space="preserve">Glencoe  </t>
  </si>
  <si>
    <t xml:space="preserve">Grimmer  </t>
  </si>
  <si>
    <t xml:space="preserve">Lorne  </t>
  </si>
  <si>
    <t xml:space="preserve">McLeods  </t>
  </si>
  <si>
    <t xml:space="preserve">Menneval </t>
  </si>
  <si>
    <t xml:space="preserve">Point La Nim  </t>
  </si>
  <si>
    <t xml:space="preserve">St. Arthur  </t>
  </si>
  <si>
    <t xml:space="preserve">Val D'Amours  </t>
  </si>
  <si>
    <t xml:space="preserve">White's Brook </t>
  </si>
  <si>
    <t xml:space="preserve">Blissville  </t>
  </si>
  <si>
    <t xml:space="preserve">Burton  </t>
  </si>
  <si>
    <t xml:space="preserve">Gladstone </t>
  </si>
  <si>
    <t xml:space="preserve">Lincoln  </t>
  </si>
  <si>
    <t xml:space="preserve">Lincoln (Nevers Road) </t>
  </si>
  <si>
    <t xml:space="preserve">Maugerville  </t>
  </si>
  <si>
    <t xml:space="preserve">Noonan  </t>
  </si>
  <si>
    <t xml:space="preserve">Northfield  </t>
  </si>
  <si>
    <t xml:space="preserve">Rusagonis-Waasis  </t>
  </si>
  <si>
    <t xml:space="preserve">Sheffield Inside  </t>
  </si>
  <si>
    <t xml:space="preserve">Sheffield Outside  </t>
  </si>
  <si>
    <t xml:space="preserve">Andover  </t>
  </si>
  <si>
    <t xml:space="preserve">Denmark  </t>
  </si>
  <si>
    <t xml:space="preserve">Gordon  </t>
  </si>
  <si>
    <t xml:space="preserve">Perth  </t>
  </si>
  <si>
    <t xml:space="preserve">Riley Brook  </t>
  </si>
  <si>
    <t xml:space="preserve">Baie-Verte Outside </t>
  </si>
  <si>
    <t xml:space="preserve">Bayfield  </t>
  </si>
  <si>
    <t xml:space="preserve">Botsford  </t>
  </si>
  <si>
    <t xml:space="preserve">Cape Tormentine  </t>
  </si>
  <si>
    <t xml:space="preserve">Dorchester </t>
  </si>
  <si>
    <t xml:space="preserve">Moncton </t>
  </si>
  <si>
    <t xml:space="preserve">Irishtown </t>
  </si>
  <si>
    <t xml:space="preserve">Murray Corner </t>
  </si>
  <si>
    <t xml:space="preserve">Pointe de Bute </t>
  </si>
  <si>
    <t xml:space="preserve">Sackville </t>
  </si>
  <si>
    <t xml:space="preserve">Salisbury </t>
  </si>
  <si>
    <t xml:space="preserve">Westmorland  </t>
  </si>
  <si>
    <t xml:space="preserve">Bright </t>
  </si>
  <si>
    <t xml:space="preserve">Douglas Inside </t>
  </si>
  <si>
    <t xml:space="preserve">Douglas - Carlisle Road </t>
  </si>
  <si>
    <t xml:space="preserve">Estey's Bridge </t>
  </si>
  <si>
    <t xml:space="preserve">Hanwell </t>
  </si>
  <si>
    <t xml:space="preserve">Keswick Ridge </t>
  </si>
  <si>
    <t xml:space="preserve">Kingsclear </t>
  </si>
  <si>
    <t xml:space="preserve">Kingsclear Oswald Gray Sub </t>
  </si>
  <si>
    <t xml:space="preserve">Manners Sutton  </t>
  </si>
  <si>
    <t xml:space="preserve">McAdam </t>
  </si>
  <si>
    <t xml:space="preserve">New Maryland Nasonworth </t>
  </si>
  <si>
    <t xml:space="preserve">New Maryland Outside </t>
  </si>
  <si>
    <t xml:space="preserve">Prince William  </t>
  </si>
  <si>
    <t xml:space="preserve">Queensbury </t>
  </si>
  <si>
    <t xml:space="preserve">Southampton </t>
  </si>
  <si>
    <t xml:space="preserve">Stanley </t>
  </si>
  <si>
    <t xml:space="preserve">Saint Marys </t>
  </si>
  <si>
    <t xml:space="preserve">Lincoln (Lincoln Park Gardens) </t>
  </si>
  <si>
    <t>Seigas</t>
  </si>
  <si>
    <t xml:space="preserve">Calhoun Road </t>
  </si>
  <si>
    <t xml:space="preserve">Baie-Verte Inside (Centre) </t>
  </si>
  <si>
    <t xml:space="preserve">Greater Lakeburn </t>
  </si>
  <si>
    <t xml:space="preserve">Painsec Junction </t>
  </si>
  <si>
    <t>Debec Inside</t>
  </si>
  <si>
    <t>Wakefield (inside)</t>
  </si>
  <si>
    <t>Wakefield (Outside)</t>
  </si>
  <si>
    <t>Beresford (Alcida &amp; Dauversière)</t>
  </si>
  <si>
    <t>Beresford (Nord)</t>
  </si>
  <si>
    <t>Haut-Shippagan</t>
  </si>
  <si>
    <t>Saint-Simon</t>
  </si>
  <si>
    <t>Grand Saint-Antoine</t>
  </si>
  <si>
    <t>Grand-Digue</t>
  </si>
  <si>
    <t>Saint-Léonard-Parent</t>
  </si>
  <si>
    <t xml:space="preserve">Saint-Quentin  </t>
  </si>
  <si>
    <t>Pointe-du-Chêne</t>
  </si>
  <si>
    <t xml:space="preserve">Elgin Parish  </t>
  </si>
  <si>
    <t xml:space="preserve">Hanwell Street Lights </t>
  </si>
  <si>
    <t>Ferry Road-Russellville</t>
  </si>
  <si>
    <t>Pepper Creek</t>
  </si>
  <si>
    <t>New Maryland Howorth</t>
  </si>
  <si>
    <t>Apohaqui</t>
  </si>
  <si>
    <t xml:space="preserve">Lower Millstream </t>
  </si>
  <si>
    <t>Inner Maugerville</t>
  </si>
  <si>
    <t>Lakeside Estates</t>
  </si>
  <si>
    <t>Total</t>
  </si>
  <si>
    <t>General</t>
  </si>
  <si>
    <t>Land Use</t>
  </si>
  <si>
    <t>Urbanisme</t>
  </si>
  <si>
    <t>générale</t>
  </si>
  <si>
    <t>Recettes</t>
  </si>
  <si>
    <t>non-fiscales</t>
  </si>
  <si>
    <t>d'imposition</t>
  </si>
  <si>
    <t>Durham/Taymouth</t>
  </si>
  <si>
    <t>Dog</t>
  </si>
  <si>
    <t>Control</t>
  </si>
  <si>
    <t>Contrôle</t>
  </si>
  <si>
    <t>des chiens</t>
  </si>
  <si>
    <t>Saint-André</t>
  </si>
  <si>
    <t>Saint-André-Michaud</t>
  </si>
  <si>
    <t>Dog Control</t>
  </si>
  <si>
    <t>Fire Protection 
   (no leases)</t>
  </si>
  <si>
    <t>This rate is a weighted average calculated
as the total provincial Warrant / the total provincial Tax Base *100</t>
  </si>
  <si>
    <t>Chaleur (Inside)</t>
  </si>
  <si>
    <t>Chaleur (Outside)</t>
  </si>
  <si>
    <t>LSDs</t>
  </si>
  <si>
    <t>2010-2009</t>
  </si>
  <si>
    <t>Cost of Assessment</t>
  </si>
  <si>
    <t xml:space="preserve"> FP Leases</t>
  </si>
  <si>
    <t>Notes</t>
  </si>
  <si>
    <t>Non-tax revenues, and surplus and deficits aren't included above.</t>
  </si>
  <si>
    <t>010.00</t>
  </si>
  <si>
    <t>Beaubassin-est</t>
  </si>
  <si>
    <t xml:space="preserve">Grand Barachois </t>
  </si>
  <si>
    <t xml:space="preserve">Haut Aboujagane  </t>
  </si>
  <si>
    <t xml:space="preserve">Petit Cap  Shemogue </t>
  </si>
  <si>
    <t xml:space="preserve">Trois Ruisseaux Petit Cap </t>
  </si>
  <si>
    <t xml:space="preserve">Brulé, Ohio Rd. </t>
  </si>
  <si>
    <t xml:space="preserve">Cormier Village </t>
  </si>
  <si>
    <t>LOCAL SERVICE DISTRICTS (LSD) /  DISTRICTS DE SERVICES LOCAUX (DSL)</t>
  </si>
  <si>
    <t>Administration</t>
  </si>
  <si>
    <t>récréatifs &amp;</t>
  </si>
  <si>
    <t>Budget net</t>
  </si>
  <si>
    <t>communautaires</t>
  </si>
  <si>
    <t>LOCAL SERVICES PROVIDED WITHIN RURAL COMMUNITIES (RC)  /  SERVICES LOCAUX FOURNIS AU SEIN DES COMMUNAUTÉS RURALES (CR)</t>
  </si>
  <si>
    <t>RC / CR TOTAL</t>
  </si>
  <si>
    <t>calculated as the total Warrant / the total Tax Base *100</t>
  </si>
  <si>
    <t xml:space="preserve">Kingston </t>
  </si>
  <si>
    <t>Estey's Bridge - Inside</t>
  </si>
  <si>
    <t xml:space="preserve">Lower Douglas </t>
  </si>
  <si>
    <t>357/ 791</t>
  </si>
  <si>
    <t>Saint-André-Waddell Road</t>
  </si>
  <si>
    <t>Saint-André-Madawaska</t>
  </si>
  <si>
    <t>Taxing Authority Name</t>
  </si>
  <si>
    <t>Nom de</t>
  </si>
  <si>
    <t>mandataire de taxation</t>
  </si>
  <si>
    <t>LSD &amp; RC TOTAL /                          DSL &amp; CR TOTAUX</t>
  </si>
  <si>
    <t>LSD  TOTAL / DSL TOTAUX</t>
  </si>
  <si>
    <t>Management</t>
  </si>
  <si>
    <t>Gestion des</t>
  </si>
  <si>
    <t>déchets</t>
  </si>
  <si>
    <t>solides</t>
  </si>
  <si>
    <t>Solid</t>
  </si>
  <si>
    <t>Evergreen Park/Popple Hills</t>
  </si>
  <si>
    <t xml:space="preserve">Boudreau West </t>
  </si>
  <si>
    <t>Government</t>
  </si>
  <si>
    <t>Campobello Island</t>
  </si>
  <si>
    <t>Beresford (Petit Rocher West)</t>
  </si>
  <si>
    <t>Gauvreau-Petit Tracadie</t>
  </si>
  <si>
    <t>Par. de Shippegan</t>
  </si>
  <si>
    <t>Pointe-Sauvage (Indian Point)</t>
  </si>
  <si>
    <t>Pont LaFrance</t>
  </si>
  <si>
    <t>Saint Pons</t>
  </si>
  <si>
    <t>Sainte-Cécile</t>
  </si>
  <si>
    <t>Hampton Fairmont Subdivision</t>
  </si>
  <si>
    <t xml:space="preserve">Havelock </t>
  </si>
  <si>
    <t>Saint-Léonard (Poitier)</t>
  </si>
  <si>
    <t>Grimmer (Thibault Range)</t>
  </si>
  <si>
    <t xml:space="preserve">Mann Mountain  </t>
  </si>
  <si>
    <t xml:space="preserve">Saint-Jean-Baptiste-de-Restigouche </t>
  </si>
  <si>
    <t xml:space="preserve">St. Martin de Restigouche </t>
  </si>
  <si>
    <t>Leblanc Office</t>
  </si>
  <si>
    <t>2013</t>
  </si>
  <si>
    <t xml:space="preserve"> LOCAL SERVICE DISTRICT AND RURAL COMMUNITY SERVICES ADMINISTERED BY THE MINISTER OF ENVIRONMENT AND LOCAL GOVERNMENT - 2013  /
DISTRICT DE SERVICES LOCAUX ET SERVICES DES COMMUNAUTÉS RURALES GÉRÉS PAR LA MINISTRE DE L'ENVIRONNEMENT ET DES GOUVERNEMENTS LOCAUX - 2013</t>
  </si>
  <si>
    <t>Police</t>
  </si>
  <si>
    <t>de police</t>
  </si>
  <si>
    <t xml:space="preserve">Chasse Sub &amp; Rang-Sept-et-Huit  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</si>
</sst>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0.00_)"/>
    <numFmt numFmtId="181" formatCode="0.0000_)"/>
    <numFmt numFmtId="182" formatCode="0.0000"/>
    <numFmt numFmtId="183" formatCode="#,##0.0000"/>
    <numFmt numFmtId="184" formatCode="#,##0.0;\-#,##0.0"/>
    <numFmt numFmtId="185" formatCode="#,##0.000;\-#,##0.000"/>
    <numFmt numFmtId="186" formatCode="#,##0.0000;\-#,##0.0000"/>
    <numFmt numFmtId="187" formatCode="0.000000"/>
    <numFmt numFmtId="188" formatCode="0.00000"/>
    <numFmt numFmtId="189" formatCode="0.000"/>
    <numFmt numFmtId="190" formatCode="0.0000000"/>
    <numFmt numFmtId="191" formatCode="0.00_ ;[Red]\-0.00\ "/>
    <numFmt numFmtId="192" formatCode="0.0_ ;[Red]\-0.0\ "/>
    <numFmt numFmtId="193" formatCode="0_ ;[Red]\-0\ "/>
    <numFmt numFmtId="194" formatCode="#,##0.0;[Red]\-#,##0.0"/>
    <numFmt numFmtId="195" formatCode="0.0"/>
    <numFmt numFmtId="196" formatCode="#,##0.0"/>
    <numFmt numFmtId="197" formatCode="#,##0.000"/>
    <numFmt numFmtId="198" formatCode="0.00000000"/>
    <numFmt numFmtId="199" formatCode="#,##0.000_);[Red]\(#,##0.000\)"/>
    <numFmt numFmtId="200" formatCode="#,##0.0000_);[Red]\(#,##0.0000\)"/>
    <numFmt numFmtId="201" formatCode="#,##0.00000_);[Red]\(#,##0.00000\)"/>
    <numFmt numFmtId="202" formatCode="#,##0.0_);[Red]\(#,##0.0\)"/>
    <numFmt numFmtId="203" formatCode="&quot;$&quot;#,##0.0_);\(&quot;$&quot;#,##0.0\)"/>
    <numFmt numFmtId="204" formatCode="&quot;$&quot;#,##0.000_);\(&quot;$&quot;#,##0.000\)"/>
    <numFmt numFmtId="205" formatCode="&quot;$&quot;#,##0.0000_);\(&quot;$&quot;#,##0.0000\)"/>
    <numFmt numFmtId="206" formatCode="#,##0.0_);\(#,##0.0\)"/>
    <numFmt numFmtId="207" formatCode="0.00_);[Red]\(0.00\)"/>
    <numFmt numFmtId="208" formatCode="&quot;$&quot;#,##0.0_);[Red]\(&quot;$&quot;#,##0.0\)"/>
    <numFmt numFmtId="209" formatCode="0_);[Red]\(0\)"/>
    <numFmt numFmtId="210" formatCode="0.000_)"/>
    <numFmt numFmtId="211" formatCode="0.0_)"/>
    <numFmt numFmtId="212" formatCode="0_)"/>
    <numFmt numFmtId="213" formatCode="#,##0.0000_);\(#,##0.0000\)"/>
    <numFmt numFmtId="214" formatCode="#,##0.000_);\(#,##0.000\)"/>
    <numFmt numFmtId="215" formatCode="0.00000_)"/>
    <numFmt numFmtId="216" formatCode="0.000000_)"/>
    <numFmt numFmtId="217" formatCode="0.0000000_)"/>
    <numFmt numFmtId="218" formatCode="0.0000;[Red]0.0000"/>
    <numFmt numFmtId="219" formatCode="0.0000_);[Red]\(0.0000\)"/>
    <numFmt numFmtId="220" formatCode="0.0%"/>
    <numFmt numFmtId="221" formatCode="0.000_);[Red]\(0.000\)"/>
    <numFmt numFmtId="222" formatCode="0.0_);[Red]\(0.0\)"/>
    <numFmt numFmtId="223" formatCode="#,##0.0000000000000_);\(#,##0.0000000000000\)"/>
    <numFmt numFmtId="224" formatCode="0.00000000000000000"/>
    <numFmt numFmtId="225" formatCode="[$-409]dddd\,\ mmmm\ dd\,\ yy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.5"/>
      <name val="MS Sans Serif"/>
      <family val="2"/>
    </font>
    <font>
      <sz val="8.5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5" fillId="0" borderId="0" xfId="0" applyFont="1" applyAlignment="1">
      <alignment/>
    </xf>
    <xf numFmtId="38" fontId="4" fillId="0" borderId="0" xfId="42" applyNumberFormat="1" applyFont="1" applyAlignment="1">
      <alignment/>
    </xf>
    <xf numFmtId="38" fontId="5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38" fontId="4" fillId="0" borderId="0" xfId="42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7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8" fontId="5" fillId="0" borderId="0" xfId="42" applyNumberFormat="1" applyFont="1" applyFill="1" applyAlignment="1">
      <alignment/>
    </xf>
    <xf numFmtId="38" fontId="4" fillId="0" borderId="0" xfId="42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4" fillId="0" borderId="0" xfId="42" applyNumberFormat="1" applyFont="1" applyFill="1" applyBorder="1" applyAlignment="1" applyProtection="1">
      <alignment horizontal="center"/>
      <protection/>
    </xf>
    <xf numFmtId="38" fontId="4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38" fontId="8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38" fontId="5" fillId="0" borderId="0" xfId="42" applyNumberFormat="1" applyFont="1" applyAlignment="1" applyProtection="1">
      <alignment/>
      <protection locked="0"/>
    </xf>
    <xf numFmtId="38" fontId="4" fillId="0" borderId="0" xfId="42" applyNumberFormat="1" applyFont="1" applyAlignment="1" applyProtection="1">
      <alignment horizontal="right"/>
      <protection locked="0"/>
    </xf>
    <xf numFmtId="38" fontId="4" fillId="0" borderId="0" xfId="42" applyNumberFormat="1" applyFont="1" applyFill="1" applyBorder="1" applyAlignment="1" applyProtection="1">
      <alignment/>
      <protection locked="0"/>
    </xf>
    <xf numFmtId="38" fontId="1" fillId="0" borderId="0" xfId="42" applyNumberFormat="1" applyFont="1" applyFill="1" applyBorder="1" applyAlignment="1" applyProtection="1">
      <alignment/>
      <protection locked="0"/>
    </xf>
    <xf numFmtId="38" fontId="4" fillId="0" borderId="0" xfId="42" applyNumberFormat="1" applyFont="1" applyFill="1" applyBorder="1" applyAlignment="1" applyProtection="1">
      <alignment horizontal="right"/>
      <protection locked="0"/>
    </xf>
    <xf numFmtId="38" fontId="1" fillId="0" borderId="0" xfId="42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38" fontId="5" fillId="0" borderId="0" xfId="42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38" fontId="10" fillId="0" borderId="0" xfId="42" applyNumberFormat="1" applyFont="1" applyAlignment="1">
      <alignment/>
    </xf>
    <xf numFmtId="38" fontId="10" fillId="33" borderId="0" xfId="42" applyNumberFormat="1" applyFont="1" applyFill="1" applyAlignment="1">
      <alignment/>
    </xf>
    <xf numFmtId="0" fontId="10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38" fontId="4" fillId="0" borderId="0" xfId="42" applyNumberFormat="1" applyFont="1" applyFill="1" applyAlignment="1">
      <alignment horizontal="right"/>
    </xf>
    <xf numFmtId="220" fontId="8" fillId="0" borderId="0" xfId="59" applyNumberFormat="1" applyFont="1" applyAlignment="1">
      <alignment/>
    </xf>
    <xf numFmtId="165" fontId="10" fillId="0" borderId="0" xfId="44" applyNumberFormat="1" applyFont="1" applyAlignment="1">
      <alignment/>
    </xf>
    <xf numFmtId="165" fontId="13" fillId="0" borderId="0" xfId="44" applyNumberFormat="1" applyFont="1" applyFill="1" applyAlignment="1">
      <alignment/>
    </xf>
    <xf numFmtId="165" fontId="10" fillId="0" borderId="0" xfId="0" applyNumberFormat="1" applyFont="1" applyAlignment="1">
      <alignment/>
    </xf>
    <xf numFmtId="165" fontId="10" fillId="0" borderId="0" xfId="44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200" fontId="4" fillId="0" borderId="0" xfId="42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38" fontId="0" fillId="0" borderId="0" xfId="42" applyNumberFormat="1" applyFont="1" applyFill="1" applyBorder="1" applyAlignment="1" applyProtection="1">
      <alignment horizontal="right"/>
      <protection locked="0"/>
    </xf>
    <xf numFmtId="38" fontId="12" fillId="0" borderId="0" xfId="42" applyNumberFormat="1" applyFont="1" applyFill="1" applyBorder="1" applyAlignment="1" applyProtection="1">
      <alignment/>
      <protection locked="0"/>
    </xf>
    <xf numFmtId="38" fontId="12" fillId="0" borderId="0" xfId="42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8" fontId="0" fillId="0" borderId="0" xfId="42" applyNumberFormat="1" applyFont="1" applyFill="1" applyBorder="1" applyAlignment="1" applyProtection="1">
      <alignment/>
      <protection locked="0"/>
    </xf>
    <xf numFmtId="182" fontId="15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left"/>
      <protection/>
    </xf>
    <xf numFmtId="1" fontId="16" fillId="0" borderId="0" xfId="0" applyNumberFormat="1" applyFont="1" applyFill="1" applyBorder="1" applyAlignment="1" applyProtection="1">
      <alignment horizontal="right"/>
      <protection/>
    </xf>
    <xf numFmtId="38" fontId="16" fillId="0" borderId="0" xfId="42" applyNumberFormat="1" applyFont="1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/>
      <protection/>
    </xf>
    <xf numFmtId="38" fontId="16" fillId="0" borderId="0" xfId="42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left"/>
      <protection/>
    </xf>
    <xf numFmtId="1" fontId="15" fillId="0" borderId="0" xfId="0" applyNumberFormat="1" applyFont="1" applyFill="1" applyBorder="1" applyAlignment="1" applyProtection="1">
      <alignment horizontal="center"/>
      <protection/>
    </xf>
    <xf numFmtId="38" fontId="15" fillId="0" borderId="0" xfId="42" applyNumberFormat="1" applyFont="1" applyFill="1" applyBorder="1" applyAlignment="1" applyProtection="1">
      <alignment horizontal="center"/>
      <protection/>
    </xf>
    <xf numFmtId="37" fontId="15" fillId="0" borderId="0" xfId="0" applyNumberFormat="1" applyFont="1" applyFill="1" applyBorder="1" applyAlignment="1" applyProtection="1" quotePrefix="1">
      <alignment horizontal="center"/>
      <protection/>
    </xf>
    <xf numFmtId="37" fontId="15" fillId="0" borderId="0" xfId="0" applyNumberFormat="1" applyFont="1" applyFill="1" applyBorder="1" applyAlignment="1" applyProtection="1">
      <alignment horizontal="center"/>
      <protection/>
    </xf>
    <xf numFmtId="3" fontId="15" fillId="0" borderId="0" xfId="0" applyNumberFormat="1" applyFont="1" applyFill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 horizontal="center"/>
      <protection/>
    </xf>
    <xf numFmtId="38" fontId="15" fillId="0" borderId="0" xfId="42" applyNumberFormat="1" applyFont="1" applyFill="1" applyAlignment="1" applyProtection="1">
      <alignment horizontal="center"/>
      <protection/>
    </xf>
    <xf numFmtId="38" fontId="16" fillId="0" borderId="0" xfId="42" applyNumberFormat="1" applyFont="1" applyFill="1" applyAlignment="1" applyProtection="1">
      <alignment horizontal="center"/>
      <protection/>
    </xf>
    <xf numFmtId="3" fontId="15" fillId="0" borderId="10" xfId="0" applyNumberFormat="1" applyFont="1" applyFill="1" applyBorder="1" applyAlignment="1" applyProtection="1">
      <alignment horizontal="center"/>
      <protection/>
    </xf>
    <xf numFmtId="37" fontId="15" fillId="0" borderId="10" xfId="0" applyNumberFormat="1" applyFont="1" applyFill="1" applyBorder="1" applyAlignment="1" applyProtection="1">
      <alignment horizontal="center"/>
      <protection/>
    </xf>
    <xf numFmtId="220" fontId="15" fillId="0" borderId="0" xfId="0" applyNumberFormat="1" applyFont="1" applyFill="1" applyAlignment="1">
      <alignment/>
    </xf>
    <xf numFmtId="165" fontId="15" fillId="0" borderId="0" xfId="44" applyNumberFormat="1" applyFont="1" applyFill="1" applyAlignment="1">
      <alignment/>
    </xf>
    <xf numFmtId="10" fontId="15" fillId="0" borderId="0" xfId="0" applyNumberFormat="1" applyFont="1" applyFill="1" applyAlignment="1">
      <alignment/>
    </xf>
    <xf numFmtId="164" fontId="15" fillId="0" borderId="0" xfId="0" applyNumberFormat="1" applyFont="1" applyFill="1" applyAlignment="1">
      <alignment/>
    </xf>
    <xf numFmtId="37" fontId="15" fillId="0" borderId="11" xfId="0" applyNumberFormat="1" applyFont="1" applyFill="1" applyBorder="1" applyAlignment="1" applyProtection="1">
      <alignment horizontal="center"/>
      <protection/>
    </xf>
    <xf numFmtId="37" fontId="15" fillId="0" borderId="11" xfId="0" applyNumberFormat="1" applyFont="1" applyFill="1" applyBorder="1" applyAlignment="1" applyProtection="1">
      <alignment/>
      <protection/>
    </xf>
    <xf numFmtId="3" fontId="15" fillId="0" borderId="11" xfId="0" applyNumberFormat="1" applyFont="1" applyFill="1" applyBorder="1" applyAlignment="1" applyProtection="1">
      <alignment horizontal="right"/>
      <protection/>
    </xf>
    <xf numFmtId="38" fontId="15" fillId="0" borderId="12" xfId="42" applyNumberFormat="1" applyFont="1" applyFill="1" applyBorder="1" applyAlignment="1" applyProtection="1">
      <alignment horizontal="center"/>
      <protection/>
    </xf>
    <xf numFmtId="38" fontId="15" fillId="0" borderId="11" xfId="42" applyNumberFormat="1" applyFont="1" applyFill="1" applyBorder="1" applyAlignment="1" applyProtection="1">
      <alignment horizontal="center"/>
      <protection/>
    </xf>
    <xf numFmtId="3" fontId="15" fillId="0" borderId="11" xfId="0" applyNumberFormat="1" applyFont="1" applyFill="1" applyBorder="1" applyAlignment="1" applyProtection="1">
      <alignment/>
      <protection/>
    </xf>
    <xf numFmtId="3" fontId="15" fillId="0" borderId="11" xfId="0" applyNumberFormat="1" applyFont="1" applyFill="1" applyBorder="1" applyAlignment="1" applyProtection="1">
      <alignment horizontal="center"/>
      <protection/>
    </xf>
    <xf numFmtId="38" fontId="15" fillId="0" borderId="11" xfId="42" applyNumberFormat="1" applyFont="1" applyFill="1" applyBorder="1" applyAlignment="1" applyProtection="1">
      <alignment/>
      <protection/>
    </xf>
    <xf numFmtId="38" fontId="16" fillId="0" borderId="11" xfId="42" applyNumberFormat="1" applyFont="1" applyFill="1" applyBorder="1" applyAlignment="1" applyProtection="1">
      <alignment horizontal="center"/>
      <protection/>
    </xf>
    <xf numFmtId="37" fontId="15" fillId="0" borderId="12" xfId="0" applyNumberFormat="1" applyFont="1" applyFill="1" applyBorder="1" applyAlignment="1" applyProtection="1">
      <alignment horizontal="center"/>
      <protection/>
    </xf>
    <xf numFmtId="38" fontId="15" fillId="0" borderId="0" xfId="42" applyNumberFormat="1" applyFont="1" applyFill="1" applyAlignment="1">
      <alignment/>
    </xf>
    <xf numFmtId="37" fontId="15" fillId="0" borderId="13" xfId="0" applyNumberFormat="1" applyFont="1" applyFill="1" applyBorder="1" applyAlignment="1" applyProtection="1">
      <alignment horizontal="center"/>
      <protection/>
    </xf>
    <xf numFmtId="3" fontId="15" fillId="0" borderId="13" xfId="0" applyNumberFormat="1" applyFont="1" applyFill="1" applyBorder="1" applyAlignment="1" applyProtection="1">
      <alignment horizontal="right"/>
      <protection/>
    </xf>
    <xf numFmtId="38" fontId="15" fillId="0" borderId="13" xfId="42" applyNumberFormat="1" applyFont="1" applyFill="1" applyBorder="1" applyAlignment="1" applyProtection="1">
      <alignment horizontal="center"/>
      <protection/>
    </xf>
    <xf numFmtId="3" fontId="15" fillId="0" borderId="13" xfId="0" applyNumberFormat="1" applyFont="1" applyFill="1" applyBorder="1" applyAlignment="1" applyProtection="1">
      <alignment horizontal="center"/>
      <protection/>
    </xf>
    <xf numFmtId="38" fontId="16" fillId="0" borderId="13" xfId="42" applyNumberFormat="1" applyFont="1" applyFill="1" applyBorder="1" applyAlignment="1" applyProtection="1" quotePrefix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37" fontId="16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>
      <alignment/>
    </xf>
    <xf numFmtId="38" fontId="16" fillId="0" borderId="0" xfId="42" applyNumberFormat="1" applyFont="1" applyFill="1" applyBorder="1" applyAlignment="1">
      <alignment horizontal="right"/>
    </xf>
    <xf numFmtId="38" fontId="16" fillId="0" borderId="0" xfId="42" applyNumberFormat="1" applyFont="1" applyFill="1" applyBorder="1" applyAlignment="1">
      <alignment/>
    </xf>
    <xf numFmtId="37" fontId="16" fillId="0" borderId="0" xfId="0" applyNumberFormat="1" applyFont="1" applyFill="1" applyBorder="1" applyAlignment="1">
      <alignment/>
    </xf>
    <xf numFmtId="38" fontId="15" fillId="0" borderId="0" xfId="42" applyNumberFormat="1" applyFont="1" applyFill="1" applyBorder="1" applyAlignment="1" applyProtection="1">
      <alignment/>
      <protection/>
    </xf>
    <xf numFmtId="18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80" fontId="16" fillId="0" borderId="0" xfId="0" applyNumberFormat="1" applyFont="1" applyFill="1" applyBorder="1" applyAlignment="1" applyProtection="1">
      <alignment horizontal="left"/>
      <protection/>
    </xf>
    <xf numFmtId="37" fontId="15" fillId="0" borderId="0" xfId="0" applyNumberFormat="1" applyFont="1" applyFill="1" applyBorder="1" applyAlignment="1">
      <alignment/>
    </xf>
    <xf numFmtId="38" fontId="16" fillId="0" borderId="0" xfId="42" applyNumberFormat="1" applyFont="1" applyFill="1" applyBorder="1" applyAlignment="1" applyProtection="1" quotePrefix="1">
      <alignment horizontal="center"/>
      <protection/>
    </xf>
    <xf numFmtId="38" fontId="15" fillId="0" borderId="0" xfId="42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37" fontId="16" fillId="0" borderId="14" xfId="0" applyNumberFormat="1" applyFont="1" applyFill="1" applyBorder="1" applyAlignment="1" applyProtection="1">
      <alignment horizontal="left"/>
      <protection/>
    </xf>
    <xf numFmtId="181" fontId="16" fillId="0" borderId="14" xfId="0" applyNumberFormat="1" applyFont="1" applyFill="1" applyBorder="1" applyAlignment="1">
      <alignment/>
    </xf>
    <xf numFmtId="37" fontId="15" fillId="0" borderId="0" xfId="0" applyNumberFormat="1" applyFont="1" applyFill="1" applyBorder="1" applyAlignment="1" applyProtection="1">
      <alignment horizontal="left"/>
      <protection/>
    </xf>
    <xf numFmtId="3" fontId="15" fillId="0" borderId="0" xfId="0" applyNumberFormat="1" applyFont="1" applyFill="1" applyBorder="1" applyAlignment="1">
      <alignment horizontal="centerContinuous"/>
    </xf>
    <xf numFmtId="38" fontId="15" fillId="0" borderId="0" xfId="42" applyNumberFormat="1" applyFont="1" applyFill="1" applyBorder="1" applyAlignment="1">
      <alignment horizontal="centerContinuous"/>
    </xf>
    <xf numFmtId="38" fontId="15" fillId="0" borderId="0" xfId="42" applyNumberFormat="1" applyFont="1" applyFill="1" applyBorder="1" applyAlignment="1">
      <alignment horizontal="right"/>
    </xf>
    <xf numFmtId="180" fontId="15" fillId="0" borderId="0" xfId="0" applyNumberFormat="1" applyFont="1" applyFill="1" applyBorder="1" applyAlignment="1" applyProtection="1">
      <alignment horizontal="center"/>
      <protection/>
    </xf>
    <xf numFmtId="181" fontId="15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 applyProtection="1" quotePrefix="1">
      <alignment horizontal="center"/>
      <protection/>
    </xf>
    <xf numFmtId="37" fontId="15" fillId="0" borderId="0" xfId="0" applyNumberFormat="1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37" fontId="15" fillId="0" borderId="14" xfId="0" applyNumberFormat="1" applyFont="1" applyFill="1" applyBorder="1" applyAlignment="1">
      <alignment/>
    </xf>
    <xf numFmtId="181" fontId="15" fillId="0" borderId="14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39" fontId="15" fillId="0" borderId="0" xfId="42" applyNumberFormat="1" applyFont="1" applyFill="1" applyBorder="1" applyAlignment="1">
      <alignment/>
    </xf>
    <xf numFmtId="182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 quotePrefix="1">
      <alignment horizontal="center"/>
    </xf>
    <xf numFmtId="39" fontId="16" fillId="0" borderId="0" xfId="42" applyNumberFormat="1" applyFont="1" applyFill="1" applyBorder="1" applyAlignment="1" applyProtection="1">
      <alignment horizontal="center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 horizontal="center"/>
      <protection/>
    </xf>
    <xf numFmtId="17" fontId="15" fillId="0" borderId="0" xfId="0" applyNumberFormat="1" applyFont="1" applyFill="1" applyBorder="1" applyAlignment="1">
      <alignment horizontal="center"/>
    </xf>
    <xf numFmtId="37" fontId="16" fillId="0" borderId="0" xfId="0" applyNumberFormat="1" applyFont="1" applyBorder="1" applyAlignment="1">
      <alignment/>
    </xf>
    <xf numFmtId="38" fontId="16" fillId="0" borderId="0" xfId="42" applyNumberFormat="1" applyFont="1" applyAlignment="1">
      <alignment/>
    </xf>
    <xf numFmtId="38" fontId="16" fillId="0" borderId="0" xfId="42" applyNumberFormat="1" applyFont="1" applyBorder="1" applyAlignment="1">
      <alignment/>
    </xf>
    <xf numFmtId="38" fontId="16" fillId="0" borderId="0" xfId="42" applyNumberFormat="1" applyFont="1" applyBorder="1" applyAlignment="1">
      <alignment horizontal="right"/>
    </xf>
    <xf numFmtId="181" fontId="16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left"/>
    </xf>
    <xf numFmtId="180" fontId="15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 horizontal="left"/>
      <protection/>
    </xf>
    <xf numFmtId="37" fontId="15" fillId="0" borderId="0" xfId="0" applyNumberFormat="1" applyFont="1" applyBorder="1" applyAlignment="1">
      <alignment/>
    </xf>
    <xf numFmtId="38" fontId="15" fillId="0" borderId="0" xfId="42" applyNumberFormat="1" applyFont="1" applyAlignment="1">
      <alignment/>
    </xf>
    <xf numFmtId="38" fontId="15" fillId="0" borderId="0" xfId="42" applyNumberFormat="1" applyFont="1" applyBorder="1" applyAlignment="1">
      <alignment/>
    </xf>
    <xf numFmtId="38" fontId="15" fillId="0" borderId="0" xfId="42" applyNumberFormat="1" applyFont="1" applyBorder="1" applyAlignment="1">
      <alignment horizontal="right"/>
    </xf>
    <xf numFmtId="38" fontId="15" fillId="0" borderId="14" xfId="42" applyNumberFormat="1" applyFont="1" applyBorder="1" applyAlignment="1">
      <alignment/>
    </xf>
    <xf numFmtId="38" fontId="16" fillId="0" borderId="0" xfId="42" applyNumberFormat="1" applyFont="1" applyAlignment="1">
      <alignment horizontal="right"/>
    </xf>
    <xf numFmtId="37" fontId="16" fillId="0" borderId="14" xfId="0" applyNumberFormat="1" applyFont="1" applyBorder="1" applyAlignment="1">
      <alignment/>
    </xf>
    <xf numFmtId="0" fontId="15" fillId="0" borderId="0" xfId="0" applyFont="1" applyAlignment="1">
      <alignment horizontal="center"/>
    </xf>
    <xf numFmtId="213" fontId="15" fillId="0" borderId="0" xfId="0" applyNumberFormat="1" applyFont="1" applyBorder="1" applyAlignment="1">
      <alignment/>
    </xf>
    <xf numFmtId="200" fontId="15" fillId="0" borderId="14" xfId="42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8" fontId="16" fillId="0" borderId="14" xfId="42" applyNumberFormat="1" applyFont="1" applyFill="1" applyBorder="1" applyAlignment="1">
      <alignment horizontal="center" vertical="center"/>
    </xf>
    <xf numFmtId="37" fontId="16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8" fontId="15" fillId="0" borderId="0" xfId="42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 horizontal="left"/>
      <protection/>
    </xf>
    <xf numFmtId="37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NumberFormat="1" applyFont="1" applyFill="1" applyBorder="1" applyAlignment="1" applyProtection="1" quotePrefix="1">
      <alignment horizontal="center"/>
      <protection/>
    </xf>
    <xf numFmtId="0" fontId="15" fillId="0" borderId="13" xfId="0" applyNumberFormat="1" applyFont="1" applyFill="1" applyBorder="1" applyAlignment="1" applyProtection="1" quotePrefix="1">
      <alignment horizontal="center"/>
      <protection/>
    </xf>
    <xf numFmtId="3" fontId="15" fillId="0" borderId="0" xfId="0" applyNumberFormat="1" applyFont="1" applyFill="1" applyBorder="1" applyAlignment="1" applyProtection="1">
      <alignment/>
      <protection/>
    </xf>
    <xf numFmtId="38" fontId="15" fillId="0" borderId="10" xfId="42" applyNumberFormat="1" applyFont="1" applyFill="1" applyBorder="1" applyAlignment="1" applyProtection="1">
      <alignment horizontal="center"/>
      <protection/>
    </xf>
    <xf numFmtId="38" fontId="15" fillId="0" borderId="0" xfId="0" applyNumberFormat="1" applyFont="1" applyFill="1" applyBorder="1" applyAlignment="1" applyProtection="1">
      <alignment/>
      <protection/>
    </xf>
    <xf numFmtId="181" fontId="15" fillId="0" borderId="0" xfId="0" applyNumberFormat="1" applyFont="1" applyFill="1" applyBorder="1" applyAlignment="1" applyProtection="1">
      <alignment/>
      <protection/>
    </xf>
    <xf numFmtId="38" fontId="15" fillId="0" borderId="0" xfId="0" applyNumberFormat="1" applyFont="1" applyBorder="1" applyAlignment="1">
      <alignment/>
    </xf>
    <xf numFmtId="38" fontId="15" fillId="0" borderId="0" xfId="0" applyNumberFormat="1" applyFont="1" applyFill="1" applyBorder="1" applyAlignment="1" applyProtection="1">
      <alignment/>
      <protection locked="0"/>
    </xf>
    <xf numFmtId="38" fontId="15" fillId="0" borderId="0" xfId="42" applyNumberFormat="1" applyFont="1" applyBorder="1" applyAlignment="1" applyProtection="1">
      <alignment/>
      <protection/>
    </xf>
    <xf numFmtId="38" fontId="15" fillId="0" borderId="0" xfId="42" applyNumberFormat="1" applyFont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37" fontId="15" fillId="0" borderId="0" xfId="0" applyNumberFormat="1" applyFont="1" applyFill="1" applyBorder="1" applyAlignment="1" applyProtection="1">
      <alignment/>
      <protection/>
    </xf>
    <xf numFmtId="38" fontId="15" fillId="0" borderId="0" xfId="42" applyNumberFormat="1" applyFont="1" applyAlignment="1" applyProtection="1">
      <alignment/>
      <protection/>
    </xf>
    <xf numFmtId="38" fontId="15" fillId="0" borderId="0" xfId="0" applyNumberFormat="1" applyFont="1" applyBorder="1" applyAlignment="1" applyProtection="1">
      <alignment/>
      <protection/>
    </xf>
    <xf numFmtId="38" fontId="15" fillId="0" borderId="0" xfId="42" applyNumberFormat="1" applyFont="1" applyBorder="1" applyAlignment="1" applyProtection="1">
      <alignment horizontal="right"/>
      <protection/>
    </xf>
    <xf numFmtId="38" fontId="18" fillId="0" borderId="0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/>
      <protection/>
    </xf>
    <xf numFmtId="200" fontId="15" fillId="0" borderId="0" xfId="42" applyNumberFormat="1" applyFont="1" applyFill="1" applyBorder="1" applyAlignment="1">
      <alignment/>
    </xf>
    <xf numFmtId="181" fontId="18" fillId="0" borderId="0" xfId="0" applyNumberFormat="1" applyFont="1" applyFill="1" applyBorder="1" applyAlignment="1" applyProtection="1">
      <alignment/>
      <protection/>
    </xf>
    <xf numFmtId="38" fontId="18" fillId="0" borderId="0" xfId="0" applyNumberFormat="1" applyFont="1" applyBorder="1" applyAlignment="1" applyProtection="1">
      <alignment/>
      <protection/>
    </xf>
    <xf numFmtId="38" fontId="18" fillId="0" borderId="0" xfId="42" applyNumberFormat="1" applyFont="1" applyBorder="1" applyAlignment="1" applyProtection="1">
      <alignment/>
      <protection/>
    </xf>
    <xf numFmtId="38" fontId="18" fillId="0" borderId="0" xfId="42" applyNumberFormat="1" applyFont="1" applyBorder="1" applyAlignment="1" applyProtection="1">
      <alignment horizontal="right"/>
      <protection/>
    </xf>
    <xf numFmtId="38" fontId="18" fillId="0" borderId="0" xfId="42" applyNumberFormat="1" applyFont="1" applyFill="1" applyBorder="1" applyAlignment="1" applyProtection="1">
      <alignment/>
      <protection/>
    </xf>
    <xf numFmtId="38" fontId="16" fillId="0" borderId="14" xfId="0" applyNumberFormat="1" applyFont="1" applyBorder="1" applyAlignment="1" applyProtection="1">
      <alignment/>
      <protection/>
    </xf>
    <xf numFmtId="38" fontId="18" fillId="0" borderId="0" xfId="42" applyNumberFormat="1" applyFont="1" applyFill="1" applyBorder="1" applyAlignment="1" applyProtection="1">
      <alignment horizontal="right"/>
      <protection/>
    </xf>
    <xf numFmtId="38" fontId="15" fillId="0" borderId="0" xfId="0" applyNumberFormat="1" applyFont="1" applyFill="1" applyBorder="1" applyAlignment="1">
      <alignment/>
    </xf>
    <xf numFmtId="38" fontId="14" fillId="0" borderId="0" xfId="42" applyNumberFormat="1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>
      <alignment horizontal="center"/>
    </xf>
    <xf numFmtId="38" fontId="11" fillId="0" borderId="0" xfId="42" applyNumberFormat="1" applyFont="1" applyFill="1" applyBorder="1" applyAlignment="1" applyProtection="1">
      <alignment horizontal="center"/>
      <protection locked="0"/>
    </xf>
    <xf numFmtId="37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169" fontId="15" fillId="0" borderId="0" xfId="42" applyNumberFormat="1" applyFont="1" applyFill="1" applyBorder="1" applyAlignment="1">
      <alignment/>
    </xf>
    <xf numFmtId="169" fontId="15" fillId="0" borderId="14" xfId="0" applyNumberFormat="1" applyFont="1" applyFill="1" applyBorder="1" applyAlignment="1">
      <alignment/>
    </xf>
    <xf numFmtId="169" fontId="15" fillId="0" borderId="0" xfId="42" applyNumberFormat="1" applyFont="1" applyFill="1" applyBorder="1" applyAlignment="1" applyProtection="1">
      <alignment/>
      <protection/>
    </xf>
    <xf numFmtId="168" fontId="15" fillId="0" borderId="0" xfId="0" applyNumberFormat="1" applyFont="1" applyFill="1" applyBorder="1" applyAlignment="1">
      <alignment/>
    </xf>
    <xf numFmtId="168" fontId="4" fillId="0" borderId="0" xfId="42" applyNumberFormat="1" applyFont="1" applyFill="1" applyAlignment="1">
      <alignment/>
    </xf>
    <xf numFmtId="168" fontId="15" fillId="0" borderId="0" xfId="42" applyNumberFormat="1" applyFont="1" applyFill="1" applyBorder="1" applyAlignment="1">
      <alignment/>
    </xf>
    <xf numFmtId="168" fontId="15" fillId="0" borderId="0" xfId="42" applyNumberFormat="1" applyFont="1" applyFill="1" applyBorder="1" applyAlignment="1" applyProtection="1">
      <alignment horizontal="center"/>
      <protection/>
    </xf>
    <xf numFmtId="168" fontId="15" fillId="0" borderId="0" xfId="42" applyNumberFormat="1" applyFont="1" applyFill="1" applyBorder="1" applyAlignment="1" applyProtection="1">
      <alignment/>
      <protection/>
    </xf>
    <xf numFmtId="168" fontId="16" fillId="0" borderId="0" xfId="42" applyNumberFormat="1" applyFont="1" applyFill="1" applyBorder="1" applyAlignment="1">
      <alignment/>
    </xf>
    <xf numFmtId="168" fontId="16" fillId="0" borderId="0" xfId="42" applyNumberFormat="1" applyFont="1" applyBorder="1" applyAlignment="1">
      <alignment/>
    </xf>
    <xf numFmtId="168" fontId="15" fillId="0" borderId="0" xfId="0" applyNumberFormat="1" applyFont="1" applyBorder="1" applyAlignment="1">
      <alignment/>
    </xf>
    <xf numFmtId="168" fontId="15" fillId="0" borderId="0" xfId="42" applyNumberFormat="1" applyFont="1" applyBorder="1" applyAlignment="1">
      <alignment/>
    </xf>
    <xf numFmtId="168" fontId="15" fillId="0" borderId="14" xfId="42" applyNumberFormat="1" applyFont="1" applyBorder="1" applyAlignment="1">
      <alignment/>
    </xf>
    <xf numFmtId="168" fontId="16" fillId="0" borderId="0" xfId="42" applyNumberFormat="1" applyFont="1" applyAlignment="1">
      <alignment/>
    </xf>
    <xf numFmtId="168" fontId="16" fillId="0" borderId="14" xfId="42" applyNumberFormat="1" applyFont="1" applyBorder="1" applyAlignment="1">
      <alignment/>
    </xf>
    <xf numFmtId="168" fontId="16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341</xdr:row>
      <xdr:rowOff>266700</xdr:rowOff>
    </xdr:from>
    <xdr:to>
      <xdr:col>17</xdr:col>
      <xdr:colOff>581025</xdr:colOff>
      <xdr:row>342</xdr:row>
      <xdr:rowOff>76200</xdr:rowOff>
    </xdr:to>
    <xdr:sp>
      <xdr:nvSpPr>
        <xdr:cNvPr id="1" name="Straight Arrow Connector 2"/>
        <xdr:cNvSpPr>
          <a:spLocks/>
        </xdr:cNvSpPr>
      </xdr:nvSpPr>
      <xdr:spPr>
        <a:xfrm rot="10800000">
          <a:off x="13954125" y="54035325"/>
          <a:ext cx="53340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9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0.8515625" style="32" customWidth="1"/>
    <col min="2" max="2" width="0.9921875" style="32" customWidth="1"/>
    <col min="3" max="16" width="13.140625" style="32" customWidth="1"/>
    <col min="17" max="16384" width="9.140625" style="32" customWidth="1"/>
  </cols>
  <sheetData>
    <row r="4" spans="3:16" ht="15">
      <c r="C4" s="33" t="s">
        <v>374</v>
      </c>
      <c r="D4" s="33" t="s">
        <v>374</v>
      </c>
      <c r="E4" s="33">
        <f aca="true" t="shared" si="0" ref="E4:K4">+F4+1</f>
        <v>2010</v>
      </c>
      <c r="F4" s="33">
        <f t="shared" si="0"/>
        <v>2009</v>
      </c>
      <c r="G4" s="33">
        <f t="shared" si="0"/>
        <v>2008</v>
      </c>
      <c r="H4" s="33">
        <f t="shared" si="0"/>
        <v>2007</v>
      </c>
      <c r="I4" s="33">
        <f t="shared" si="0"/>
        <v>2006</v>
      </c>
      <c r="J4" s="33">
        <f t="shared" si="0"/>
        <v>2005</v>
      </c>
      <c r="K4" s="33">
        <f t="shared" si="0"/>
        <v>2004</v>
      </c>
      <c r="L4" s="34" t="s">
        <v>232</v>
      </c>
      <c r="M4" s="33">
        <v>2002</v>
      </c>
      <c r="N4" s="33">
        <v>2001</v>
      </c>
      <c r="O4" s="33">
        <v>2000</v>
      </c>
      <c r="P4" s="33">
        <v>1999</v>
      </c>
    </row>
    <row r="5" spans="1:16" ht="25.5" customHeight="1">
      <c r="A5" s="32" t="s">
        <v>373</v>
      </c>
      <c r="B5" s="36"/>
      <c r="C5" s="40">
        <f>+D5/F5</f>
        <v>0.006329113924050633</v>
      </c>
      <c r="D5" s="35">
        <f>+E5-F5</f>
        <v>2</v>
      </c>
      <c r="E5" s="35">
        <v>318</v>
      </c>
      <c r="F5" s="35">
        <v>316</v>
      </c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25.5" customHeight="1">
      <c r="A6" s="32" t="s">
        <v>19</v>
      </c>
      <c r="B6" s="36"/>
      <c r="C6" s="40">
        <f>+D6/F6</f>
        <v>-0.08265303985423779</v>
      </c>
      <c r="D6" s="41">
        <f>+E6-F6</f>
        <v>-19733</v>
      </c>
      <c r="E6" s="41">
        <v>219012</v>
      </c>
      <c r="F6" s="41">
        <v>238745</v>
      </c>
      <c r="G6" s="41">
        <v>243361</v>
      </c>
      <c r="H6" s="41">
        <v>291108</v>
      </c>
      <c r="I6" s="41">
        <v>243361</v>
      </c>
      <c r="J6" s="41">
        <v>216273</v>
      </c>
      <c r="K6" s="41">
        <v>179436</v>
      </c>
      <c r="L6" s="41">
        <v>131159</v>
      </c>
      <c r="M6" s="41">
        <v>108517</v>
      </c>
      <c r="N6" s="41">
        <v>123089</v>
      </c>
      <c r="O6" s="41">
        <v>97414</v>
      </c>
      <c r="P6" s="41">
        <v>74065</v>
      </c>
    </row>
    <row r="7" spans="1:16" ht="28.5">
      <c r="A7" s="37" t="s">
        <v>369</v>
      </c>
      <c r="B7" s="36"/>
      <c r="C7" s="40">
        <f aca="true" t="shared" si="1" ref="C7:C13">+D7/F7</f>
        <v>0.06380016701637765</v>
      </c>
      <c r="D7" s="44">
        <f aca="true" t="shared" si="2" ref="D7:D13">+E7-F7</f>
        <v>857818</v>
      </c>
      <c r="E7" s="44">
        <f>16018274-(428775+1286293)</f>
        <v>14303206</v>
      </c>
      <c r="F7" s="44">
        <f>15064079-1618691</f>
        <v>13445388</v>
      </c>
      <c r="G7" s="44">
        <f>13772997-1600904</f>
        <v>12172093</v>
      </c>
      <c r="H7" s="44">
        <f>14411965-1300049</f>
        <v>13111916</v>
      </c>
      <c r="I7" s="44">
        <f>13772997-1373951</f>
        <v>12399046</v>
      </c>
      <c r="J7" s="41">
        <v>11369605</v>
      </c>
      <c r="K7" s="41">
        <v>10566822</v>
      </c>
      <c r="L7" s="41">
        <v>10084747</v>
      </c>
      <c r="M7" s="41">
        <v>9588659</v>
      </c>
      <c r="N7" s="41">
        <v>8644216</v>
      </c>
      <c r="O7" s="41">
        <v>8210193</v>
      </c>
      <c r="P7" s="41">
        <v>7680441</v>
      </c>
    </row>
    <row r="8" spans="1:16" ht="14.25">
      <c r="A8" s="37" t="s">
        <v>376</v>
      </c>
      <c r="B8" s="36"/>
      <c r="C8" s="40">
        <f>+D8/F8</f>
        <v>0.05954008516758294</v>
      </c>
      <c r="D8" s="44">
        <f>+E8-F8</f>
        <v>96377</v>
      </c>
      <c r="E8" s="44">
        <f>428775+1286293</f>
        <v>1715068</v>
      </c>
      <c r="F8" s="44">
        <v>1618691</v>
      </c>
      <c r="G8" s="44">
        <v>1600904</v>
      </c>
      <c r="H8" s="44">
        <v>1300049</v>
      </c>
      <c r="I8" s="44">
        <v>1373951</v>
      </c>
      <c r="J8" s="41"/>
      <c r="K8" s="41"/>
      <c r="L8" s="41"/>
      <c r="M8" s="41"/>
      <c r="N8" s="41"/>
      <c r="O8" s="41"/>
      <c r="P8" s="41"/>
    </row>
    <row r="9" spans="1:16" ht="14.25">
      <c r="A9" s="32" t="s">
        <v>368</v>
      </c>
      <c r="B9" s="36"/>
      <c r="C9" s="40">
        <v>1</v>
      </c>
      <c r="D9" s="41">
        <f t="shared" si="2"/>
        <v>498958</v>
      </c>
      <c r="E9" s="41">
        <v>498958</v>
      </c>
      <c r="F9" s="41">
        <v>0</v>
      </c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14.25">
      <c r="A10" s="32" t="s">
        <v>22</v>
      </c>
      <c r="B10" s="36"/>
      <c r="C10" s="40">
        <f t="shared" si="1"/>
        <v>0.0014211729395952448</v>
      </c>
      <c r="D10" s="41">
        <f t="shared" si="2"/>
        <v>4201</v>
      </c>
      <c r="E10" s="41">
        <v>2960210</v>
      </c>
      <c r="F10" s="41">
        <v>2956009</v>
      </c>
      <c r="G10" s="41">
        <v>2988485</v>
      </c>
      <c r="H10" s="41">
        <v>3022212</v>
      </c>
      <c r="I10" s="41">
        <v>2988485</v>
      </c>
      <c r="J10" s="41">
        <v>2756272</v>
      </c>
      <c r="K10" s="41">
        <v>2487282</v>
      </c>
      <c r="L10" s="41">
        <v>2357488</v>
      </c>
      <c r="M10" s="41">
        <v>2353119</v>
      </c>
      <c r="N10" s="41">
        <v>2333611</v>
      </c>
      <c r="O10" s="41">
        <v>2323880</v>
      </c>
      <c r="P10" s="41">
        <v>2332837</v>
      </c>
    </row>
    <row r="11" spans="1:16" ht="14.25">
      <c r="A11" s="32" t="s">
        <v>25</v>
      </c>
      <c r="B11" s="36"/>
      <c r="C11" s="40">
        <f t="shared" si="1"/>
        <v>0.011965298991094891</v>
      </c>
      <c r="D11" s="41">
        <f t="shared" si="2"/>
        <v>26236</v>
      </c>
      <c r="E11" s="41">
        <v>2218910</v>
      </c>
      <c r="F11" s="41">
        <v>2192674</v>
      </c>
      <c r="G11" s="41">
        <v>1607782</v>
      </c>
      <c r="H11" s="41">
        <v>1774889</v>
      </c>
      <c r="I11" s="41">
        <v>1607782</v>
      </c>
      <c r="J11" s="41">
        <v>1475720</v>
      </c>
      <c r="K11" s="41">
        <v>1367744</v>
      </c>
      <c r="L11" s="41">
        <v>1263924</v>
      </c>
      <c r="M11" s="41">
        <v>1323796</v>
      </c>
      <c r="N11" s="41">
        <v>1129298</v>
      </c>
      <c r="O11" s="41">
        <v>1052595</v>
      </c>
      <c r="P11" s="41">
        <v>1031270</v>
      </c>
    </row>
    <row r="12" spans="1:16" ht="14.25">
      <c r="A12" s="32" t="s">
        <v>29</v>
      </c>
      <c r="B12" s="36"/>
      <c r="C12" s="40">
        <f t="shared" si="1"/>
        <v>0.03687815149479752</v>
      </c>
      <c r="D12" s="41">
        <f t="shared" si="2"/>
        <v>609766</v>
      </c>
      <c r="E12" s="41">
        <v>17144380</v>
      </c>
      <c r="F12" s="41">
        <v>16534614</v>
      </c>
      <c r="G12" s="41">
        <v>15002317</v>
      </c>
      <c r="H12" s="41">
        <v>15377490</v>
      </c>
      <c r="I12" s="41">
        <v>15002317</v>
      </c>
      <c r="J12" s="41">
        <v>14542312</v>
      </c>
      <c r="K12" s="41">
        <v>13474194</v>
      </c>
      <c r="L12" s="41">
        <v>12866934</v>
      </c>
      <c r="M12" s="41">
        <v>12309152</v>
      </c>
      <c r="N12" s="41">
        <v>12002094</v>
      </c>
      <c r="O12" s="41">
        <v>11198846</v>
      </c>
      <c r="P12" s="41">
        <v>11070135</v>
      </c>
    </row>
    <row r="13" spans="1:16" ht="14.25">
      <c r="A13" s="32" t="s">
        <v>5</v>
      </c>
      <c r="B13" s="36"/>
      <c r="C13" s="40">
        <f t="shared" si="1"/>
        <v>-0.034661951332556146</v>
      </c>
      <c r="D13" s="41">
        <f t="shared" si="2"/>
        <v>-137158</v>
      </c>
      <c r="E13" s="41">
        <v>3819861</v>
      </c>
      <c r="F13" s="41">
        <v>3957019</v>
      </c>
      <c r="G13" s="41">
        <v>3047663</v>
      </c>
      <c r="H13" s="41">
        <v>3237854</v>
      </c>
      <c r="I13" s="41">
        <v>3047663</v>
      </c>
      <c r="J13" s="41">
        <v>2644455</v>
      </c>
      <c r="K13" s="41">
        <v>2550813</v>
      </c>
      <c r="L13" s="41">
        <v>2338947</v>
      </c>
      <c r="M13" s="41">
        <v>2129081</v>
      </c>
      <c r="N13" s="41">
        <v>2591120</v>
      </c>
      <c r="O13" s="41">
        <v>2786832</v>
      </c>
      <c r="P13" s="41">
        <v>2071752</v>
      </c>
    </row>
    <row r="14" spans="1:16" ht="14.25">
      <c r="A14" s="32" t="s">
        <v>375</v>
      </c>
      <c r="B14" s="36"/>
      <c r="C14" s="40">
        <f>+D14/F14</f>
        <v>0.03808859188914898</v>
      </c>
      <c r="D14" s="41">
        <f>+E14-F14</f>
        <v>96115</v>
      </c>
      <c r="E14" s="41">
        <v>2619574</v>
      </c>
      <c r="F14" s="41">
        <v>2523459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2:16" ht="14.25">
      <c r="B15" s="35"/>
      <c r="C15" s="40">
        <f>+D15/F15</f>
        <v>0.04676188261243996</v>
      </c>
      <c r="D15" s="41">
        <f>+E15-F15</f>
        <v>2032580</v>
      </c>
      <c r="E15" s="35">
        <f>SUM(E6:E14)</f>
        <v>45499179</v>
      </c>
      <c r="F15" s="35">
        <f>SUM(F6:F14)</f>
        <v>43466599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8" spans="1:6" ht="15">
      <c r="A18" s="45" t="s">
        <v>377</v>
      </c>
      <c r="D18" s="43"/>
      <c r="E18" s="42"/>
      <c r="F18" s="42"/>
    </row>
    <row r="19" ht="14.25">
      <c r="A19" s="32" t="s">
        <v>378</v>
      </c>
    </row>
  </sheetData>
  <sheetProtection/>
  <printOptions/>
  <pageMargins left="0.25" right="0.2" top="0.75" bottom="0.75" header="0.3" footer="0.3"/>
  <pageSetup horizontalDpi="600" verticalDpi="600" orientation="landscape" paperSize="5" scale="95" r:id="rId1"/>
  <headerFooter>
    <oddFooter>&amp;L&amp;A&amp;R&amp;Z&amp;F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439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Q382" sqref="A1:Q382"/>
    </sheetView>
  </sheetViews>
  <sheetFormatPr defaultColWidth="9.140625" defaultRowHeight="12.75"/>
  <cols>
    <col min="1" max="1" width="9.57421875" style="4" customWidth="1"/>
    <col min="2" max="2" width="29.00390625" style="1" customWidth="1"/>
    <col min="3" max="3" width="10.7109375" style="1" customWidth="1"/>
    <col min="4" max="5" width="10.7109375" style="3" customWidth="1"/>
    <col min="6" max="7" width="10.7109375" style="1" customWidth="1"/>
    <col min="8" max="8" width="9.28125" style="1" customWidth="1"/>
    <col min="9" max="9" width="9.140625" style="1" customWidth="1"/>
    <col min="10" max="10" width="14.57421875" style="1" bestFit="1" customWidth="1"/>
    <col min="11" max="11" width="14.00390625" style="3" bestFit="1" customWidth="1"/>
    <col min="12" max="12" width="12.421875" style="2" customWidth="1"/>
    <col min="13" max="13" width="12.28125" style="3" bestFit="1" customWidth="1"/>
    <col min="14" max="14" width="10.28125" style="5" customWidth="1"/>
    <col min="15" max="15" width="10.8515625" style="3" customWidth="1"/>
    <col min="16" max="16" width="13.7109375" style="6" customWidth="1"/>
    <col min="17" max="17" width="9.8515625" style="1" customWidth="1"/>
    <col min="18" max="18" width="9.140625" style="7" customWidth="1"/>
    <col min="19" max="19" width="10.28125" style="7" customWidth="1"/>
    <col min="20" max="16384" width="9.140625" style="7" customWidth="1"/>
  </cols>
  <sheetData>
    <row r="1" spans="1:35" s="97" customFormat="1" ht="26.25" customHeight="1">
      <c r="A1" s="193" t="s">
        <v>431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55"/>
      <c r="R1" s="103"/>
      <c r="S1" s="194"/>
      <c r="T1" s="194"/>
      <c r="U1" s="129"/>
      <c r="V1" s="129"/>
      <c r="W1" s="129"/>
      <c r="X1" s="129"/>
      <c r="Y1" s="129"/>
      <c r="Z1" s="129"/>
      <c r="AA1" s="130"/>
      <c r="AB1" s="129"/>
      <c r="AC1" s="129"/>
      <c r="AD1" s="129"/>
      <c r="AE1" s="129"/>
      <c r="AF1" s="103"/>
      <c r="AG1" s="103"/>
      <c r="AH1" s="103"/>
      <c r="AI1" s="103"/>
    </row>
    <row r="2" spans="1:35" s="97" customFormat="1" ht="12.75" customHeight="1">
      <c r="A2" s="57"/>
      <c r="B2" s="57"/>
      <c r="C2" s="58"/>
      <c r="D2" s="57"/>
      <c r="E2" s="59"/>
      <c r="F2" s="60"/>
      <c r="G2" s="60"/>
      <c r="H2" s="60"/>
      <c r="K2" s="131"/>
      <c r="L2" s="59"/>
      <c r="M2" s="61"/>
      <c r="N2" s="59"/>
      <c r="O2" s="62"/>
      <c r="Q2" s="55"/>
      <c r="R2" s="103"/>
      <c r="S2" s="129"/>
      <c r="T2" s="129"/>
      <c r="U2" s="129"/>
      <c r="V2" s="129"/>
      <c r="W2" s="129"/>
      <c r="X2" s="129"/>
      <c r="Y2" s="129"/>
      <c r="Z2" s="129"/>
      <c r="AA2" s="130"/>
      <c r="AB2" s="129"/>
      <c r="AC2" s="129"/>
      <c r="AD2" s="129"/>
      <c r="AE2" s="129"/>
      <c r="AF2" s="103"/>
      <c r="AG2" s="103"/>
      <c r="AH2" s="103"/>
      <c r="AI2" s="103"/>
    </row>
    <row r="3" spans="1:35" s="97" customFormat="1" ht="12">
      <c r="A3" s="62"/>
      <c r="B3" s="60"/>
      <c r="C3" s="58"/>
      <c r="D3" s="61"/>
      <c r="E3" s="59"/>
      <c r="F3" s="60"/>
      <c r="G3" s="60"/>
      <c r="I3" s="60"/>
      <c r="J3" s="64" t="s">
        <v>217</v>
      </c>
      <c r="K3" s="65" t="s">
        <v>410</v>
      </c>
      <c r="L3" s="131"/>
      <c r="M3" s="59"/>
      <c r="N3" s="61"/>
      <c r="O3" s="59"/>
      <c r="P3" s="62"/>
      <c r="Q3" s="166">
        <v>2013</v>
      </c>
      <c r="R3" s="103"/>
      <c r="S3" s="129"/>
      <c r="T3" s="129"/>
      <c r="U3" s="129"/>
      <c r="V3" s="129"/>
      <c r="W3" s="129"/>
      <c r="X3" s="129"/>
      <c r="Y3" s="129"/>
      <c r="Z3" s="129"/>
      <c r="AA3" s="130"/>
      <c r="AB3" s="129"/>
      <c r="AC3" s="129"/>
      <c r="AD3" s="129"/>
      <c r="AE3" s="129"/>
      <c r="AF3" s="103"/>
      <c r="AG3" s="103"/>
      <c r="AH3" s="103"/>
      <c r="AI3" s="103"/>
    </row>
    <row r="4" spans="1:31" s="97" customFormat="1" ht="12">
      <c r="A4" s="67" t="s">
        <v>1</v>
      </c>
      <c r="B4" s="67"/>
      <c r="C4" s="132" t="s">
        <v>354</v>
      </c>
      <c r="D4" s="65" t="s">
        <v>355</v>
      </c>
      <c r="E4" s="65" t="s">
        <v>228</v>
      </c>
      <c r="F4" s="133" t="s">
        <v>2</v>
      </c>
      <c r="G4" s="69" t="s">
        <v>432</v>
      </c>
      <c r="H4" s="67" t="s">
        <v>362</v>
      </c>
      <c r="I4" s="133" t="s">
        <v>3</v>
      </c>
      <c r="J4" s="133" t="s">
        <v>4</v>
      </c>
      <c r="K4" s="65" t="s">
        <v>0</v>
      </c>
      <c r="L4" s="65" t="s">
        <v>6</v>
      </c>
      <c r="M4" s="107" t="s">
        <v>430</v>
      </c>
      <c r="O4" s="65"/>
      <c r="P4" s="128">
        <v>2013</v>
      </c>
      <c r="Q4" s="67" t="s">
        <v>8</v>
      </c>
      <c r="S4" s="134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4" s="56" customFormat="1" ht="12">
      <c r="A5" s="67" t="s">
        <v>9</v>
      </c>
      <c r="B5" s="67" t="s">
        <v>401</v>
      </c>
      <c r="C5" s="68" t="s">
        <v>413</v>
      </c>
      <c r="D5" s="70" t="s">
        <v>5</v>
      </c>
      <c r="E5" s="65" t="s">
        <v>7</v>
      </c>
      <c r="F5" s="69" t="s">
        <v>11</v>
      </c>
      <c r="G5" s="72" t="s">
        <v>13</v>
      </c>
      <c r="H5" s="67" t="s">
        <v>363</v>
      </c>
      <c r="I5" s="69" t="s">
        <v>12</v>
      </c>
      <c r="J5" s="69" t="s">
        <v>13</v>
      </c>
      <c r="K5" s="70" t="s">
        <v>406</v>
      </c>
      <c r="L5" s="70" t="s">
        <v>222</v>
      </c>
      <c r="M5" s="71" t="s">
        <v>14</v>
      </c>
      <c r="N5" s="169" t="s">
        <v>15</v>
      </c>
      <c r="O5" s="70" t="s">
        <v>16</v>
      </c>
      <c r="P5" s="72" t="s">
        <v>17</v>
      </c>
      <c r="Q5" s="73" t="s">
        <v>18</v>
      </c>
      <c r="S5" s="74"/>
      <c r="T5" s="75"/>
      <c r="U5" s="76"/>
      <c r="V5" s="76"/>
      <c r="W5" s="76"/>
      <c r="X5" s="76"/>
      <c r="Y5" s="76"/>
      <c r="Z5" s="77"/>
      <c r="AA5" s="77"/>
      <c r="AB5" s="77"/>
      <c r="AC5" s="77"/>
      <c r="AD5" s="77"/>
      <c r="AE5" s="77"/>
      <c r="AG5" s="77"/>
      <c r="AH5" s="77"/>
    </row>
    <row r="6" spans="1:34" s="56" customFormat="1" ht="12">
      <c r="A6" s="78" t="s">
        <v>20</v>
      </c>
      <c r="B6" s="79"/>
      <c r="C6" s="80"/>
      <c r="D6" s="81"/>
      <c r="E6" s="82" t="s">
        <v>10</v>
      </c>
      <c r="F6" s="83"/>
      <c r="G6" s="168"/>
      <c r="H6" s="78"/>
      <c r="I6" s="83"/>
      <c r="J6" s="84" t="s">
        <v>13</v>
      </c>
      <c r="K6" s="82" t="s">
        <v>407</v>
      </c>
      <c r="L6" s="85"/>
      <c r="M6" s="86"/>
      <c r="N6" s="65"/>
      <c r="O6" s="85"/>
      <c r="P6" s="69" t="s">
        <v>227</v>
      </c>
      <c r="Q6" s="87" t="s">
        <v>21</v>
      </c>
      <c r="S6" s="74"/>
      <c r="T6" s="88"/>
      <c r="U6" s="76"/>
      <c r="V6" s="76"/>
      <c r="W6" s="76"/>
      <c r="X6" s="76"/>
      <c r="Y6" s="76"/>
      <c r="Z6" s="77"/>
      <c r="AA6" s="77"/>
      <c r="AB6" s="77"/>
      <c r="AC6" s="77"/>
      <c r="AD6" s="77"/>
      <c r="AE6" s="77"/>
      <c r="AG6" s="77"/>
      <c r="AH6" s="77"/>
    </row>
    <row r="7" spans="1:34" s="56" customFormat="1" ht="12">
      <c r="A7" s="67" t="s">
        <v>23</v>
      </c>
      <c r="B7" s="67" t="s">
        <v>402</v>
      </c>
      <c r="C7" s="162" t="s">
        <v>388</v>
      </c>
      <c r="D7" s="70"/>
      <c r="E7" s="65" t="s">
        <v>218</v>
      </c>
      <c r="F7" s="69" t="s">
        <v>24</v>
      </c>
      <c r="G7" s="69" t="s">
        <v>13</v>
      </c>
      <c r="H7" s="67" t="s">
        <v>364</v>
      </c>
      <c r="I7" s="69" t="s">
        <v>219</v>
      </c>
      <c r="J7" s="69" t="s">
        <v>389</v>
      </c>
      <c r="K7" s="70" t="s">
        <v>408</v>
      </c>
      <c r="L7" s="70" t="s">
        <v>358</v>
      </c>
      <c r="M7" s="71" t="s">
        <v>390</v>
      </c>
      <c r="N7" s="70"/>
      <c r="O7" s="70"/>
      <c r="P7" s="69" t="s">
        <v>229</v>
      </c>
      <c r="Q7" s="67" t="s">
        <v>360</v>
      </c>
      <c r="S7" s="74"/>
      <c r="T7" s="88"/>
      <c r="U7" s="76"/>
      <c r="V7" s="76"/>
      <c r="W7" s="76"/>
      <c r="X7" s="76"/>
      <c r="Y7" s="76"/>
      <c r="Z7" s="77"/>
      <c r="AA7" s="77"/>
      <c r="AB7" s="77"/>
      <c r="AC7" s="77"/>
      <c r="AD7" s="77"/>
      <c r="AE7" s="77"/>
      <c r="AG7" s="77"/>
      <c r="AH7" s="77"/>
    </row>
    <row r="8" spans="1:34" s="56" customFormat="1" ht="12.75" thickBot="1">
      <c r="A8" s="89" t="s">
        <v>26</v>
      </c>
      <c r="B8" s="89" t="s">
        <v>403</v>
      </c>
      <c r="C8" s="90" t="s">
        <v>357</v>
      </c>
      <c r="D8" s="91" t="s">
        <v>356</v>
      </c>
      <c r="E8" s="91" t="s">
        <v>245</v>
      </c>
      <c r="F8" s="92" t="s">
        <v>27</v>
      </c>
      <c r="G8" s="92" t="s">
        <v>433</v>
      </c>
      <c r="H8" s="89" t="s">
        <v>365</v>
      </c>
      <c r="I8" s="92" t="s">
        <v>28</v>
      </c>
      <c r="J8" s="92" t="s">
        <v>391</v>
      </c>
      <c r="K8" s="91" t="s">
        <v>409</v>
      </c>
      <c r="L8" s="91" t="s">
        <v>359</v>
      </c>
      <c r="M8" s="93" t="s">
        <v>430</v>
      </c>
      <c r="N8" s="91" t="s">
        <v>220</v>
      </c>
      <c r="O8" s="91" t="s">
        <v>221</v>
      </c>
      <c r="P8" s="94">
        <v>2013</v>
      </c>
      <c r="Q8" s="167">
        <v>2013</v>
      </c>
      <c r="S8" s="74"/>
      <c r="T8" s="88"/>
      <c r="U8" s="76"/>
      <c r="V8" s="76"/>
      <c r="W8" s="76"/>
      <c r="X8" s="76"/>
      <c r="Y8" s="76"/>
      <c r="Z8" s="77"/>
      <c r="AA8" s="77"/>
      <c r="AB8" s="77"/>
      <c r="AC8" s="77"/>
      <c r="AD8" s="77"/>
      <c r="AE8" s="77"/>
      <c r="AG8" s="77"/>
      <c r="AH8" s="77"/>
    </row>
    <row r="9" spans="1:34" s="56" customFormat="1" ht="5.25" customHeight="1">
      <c r="A9" s="67"/>
      <c r="B9" s="67"/>
      <c r="C9" s="132"/>
      <c r="D9" s="65"/>
      <c r="E9" s="65"/>
      <c r="F9" s="133"/>
      <c r="G9" s="133"/>
      <c r="H9" s="67"/>
      <c r="I9" s="133"/>
      <c r="J9" s="133"/>
      <c r="K9" s="65"/>
      <c r="L9" s="65"/>
      <c r="M9" s="107"/>
      <c r="N9" s="65"/>
      <c r="O9" s="65"/>
      <c r="P9" s="128"/>
      <c r="Q9" s="66"/>
      <c r="S9" s="74"/>
      <c r="T9" s="88"/>
      <c r="U9" s="76"/>
      <c r="V9" s="76"/>
      <c r="W9" s="76"/>
      <c r="X9" s="76"/>
      <c r="Y9" s="76"/>
      <c r="Z9" s="77"/>
      <c r="AA9" s="77"/>
      <c r="AB9" s="77"/>
      <c r="AC9" s="77"/>
      <c r="AD9" s="77"/>
      <c r="AE9" s="77"/>
      <c r="AG9" s="77"/>
      <c r="AH9" s="77"/>
    </row>
    <row r="10" spans="1:35" s="97" customFormat="1" ht="12.75">
      <c r="A10" s="63" t="s">
        <v>387</v>
      </c>
      <c r="B10" s="57"/>
      <c r="C10" s="58"/>
      <c r="D10" s="57"/>
      <c r="E10" s="59"/>
      <c r="F10" s="60"/>
      <c r="G10" s="60"/>
      <c r="H10" s="60"/>
      <c r="K10" s="131"/>
      <c r="L10" s="59"/>
      <c r="M10" s="61"/>
      <c r="N10" s="59"/>
      <c r="O10" s="62"/>
      <c r="Q10" s="55"/>
      <c r="R10" s="103"/>
      <c r="S10" s="129"/>
      <c r="T10" s="129"/>
      <c r="U10" s="129"/>
      <c r="V10" s="129"/>
      <c r="W10" s="129"/>
      <c r="X10" s="129"/>
      <c r="Y10" s="129"/>
      <c r="Z10" s="129"/>
      <c r="AA10" s="130"/>
      <c r="AB10" s="129"/>
      <c r="AC10" s="129"/>
      <c r="AD10" s="129"/>
      <c r="AE10" s="129"/>
      <c r="AF10" s="103"/>
      <c r="AG10" s="103"/>
      <c r="AH10" s="103"/>
      <c r="AI10" s="103"/>
    </row>
    <row r="11" spans="1:17" s="97" customFormat="1" ht="18" customHeight="1">
      <c r="A11" s="96"/>
      <c r="B11" s="96" t="s">
        <v>30</v>
      </c>
      <c r="C11" s="114"/>
      <c r="D11" s="115"/>
      <c r="E11" s="115"/>
      <c r="F11" s="114"/>
      <c r="G11" s="114"/>
      <c r="H11" s="114"/>
      <c r="I11" s="114"/>
      <c r="J11" s="114"/>
      <c r="K11" s="115"/>
      <c r="L11" s="108"/>
      <c r="M11" s="115"/>
      <c r="N11" s="116"/>
      <c r="O11" s="115"/>
      <c r="P11" s="108"/>
      <c r="Q11" s="114"/>
    </row>
    <row r="12" spans="1:17" s="97" customFormat="1" ht="12" customHeight="1">
      <c r="A12" s="117">
        <v>632</v>
      </c>
      <c r="B12" s="113" t="s">
        <v>246</v>
      </c>
      <c r="C12" s="170">
        <v>734</v>
      </c>
      <c r="D12" s="101">
        <v>1876</v>
      </c>
      <c r="E12" s="101">
        <v>1145</v>
      </c>
      <c r="F12" s="170">
        <v>7608</v>
      </c>
      <c r="G12" s="170">
        <v>3268</v>
      </c>
      <c r="H12" s="170">
        <v>201</v>
      </c>
      <c r="I12" s="170"/>
      <c r="J12" s="170"/>
      <c r="K12" s="101">
        <v>5952</v>
      </c>
      <c r="L12" s="201">
        <v>-4411</v>
      </c>
      <c r="M12" s="101">
        <v>16373</v>
      </c>
      <c r="N12" s="161"/>
      <c r="O12" s="101">
        <v>16373</v>
      </c>
      <c r="P12" s="101">
        <v>5900338</v>
      </c>
      <c r="Q12" s="171">
        <v>0.27749257754386275</v>
      </c>
    </row>
    <row r="13" spans="1:17" s="97" customFormat="1" ht="12" customHeight="1">
      <c r="A13" s="117">
        <v>618</v>
      </c>
      <c r="B13" s="113" t="s">
        <v>223</v>
      </c>
      <c r="C13" s="170">
        <v>25133</v>
      </c>
      <c r="D13" s="101">
        <v>87062</v>
      </c>
      <c r="E13" s="101">
        <v>53125</v>
      </c>
      <c r="F13" s="170">
        <v>295085</v>
      </c>
      <c r="G13" s="170">
        <v>151657</v>
      </c>
      <c r="H13" s="170">
        <v>9309</v>
      </c>
      <c r="I13" s="170"/>
      <c r="J13" s="170">
        <v>8635</v>
      </c>
      <c r="K13" s="101">
        <v>271858</v>
      </c>
      <c r="L13" s="201">
        <v>-31179</v>
      </c>
      <c r="M13" s="101">
        <v>870685</v>
      </c>
      <c r="N13" s="161">
        <v>42261</v>
      </c>
      <c r="O13" s="101">
        <v>828424</v>
      </c>
      <c r="P13" s="101">
        <v>273839400</v>
      </c>
      <c r="Q13" s="171">
        <v>0.30252184309489427</v>
      </c>
    </row>
    <row r="14" spans="1:17" s="97" customFormat="1" ht="12" customHeight="1">
      <c r="A14" s="117">
        <v>628</v>
      </c>
      <c r="B14" s="113" t="s">
        <v>247</v>
      </c>
      <c r="C14" s="170">
        <v>1490</v>
      </c>
      <c r="D14" s="101">
        <v>2531</v>
      </c>
      <c r="E14" s="101">
        <v>1544</v>
      </c>
      <c r="F14" s="170">
        <v>18414</v>
      </c>
      <c r="G14" s="170">
        <v>4408</v>
      </c>
      <c r="H14" s="170">
        <v>271</v>
      </c>
      <c r="I14" s="170">
        <v>5750</v>
      </c>
      <c r="J14" s="170">
        <v>10548</v>
      </c>
      <c r="K14" s="101">
        <v>7994</v>
      </c>
      <c r="L14" s="201">
        <v>-10222</v>
      </c>
      <c r="M14" s="101">
        <v>42728</v>
      </c>
      <c r="N14" s="161">
        <v>1978</v>
      </c>
      <c r="O14" s="101">
        <v>40750</v>
      </c>
      <c r="P14" s="101">
        <v>7959950</v>
      </c>
      <c r="Q14" s="171">
        <v>0.511937889057092</v>
      </c>
    </row>
    <row r="15" spans="1:17" s="97" customFormat="1" ht="12" customHeight="1">
      <c r="A15" s="117">
        <v>614</v>
      </c>
      <c r="B15" s="113" t="s">
        <v>344</v>
      </c>
      <c r="C15" s="170">
        <v>6033</v>
      </c>
      <c r="D15" s="101">
        <v>19532</v>
      </c>
      <c r="E15" s="101">
        <v>11918</v>
      </c>
      <c r="F15" s="170">
        <v>137700</v>
      </c>
      <c r="G15" s="170">
        <v>34023</v>
      </c>
      <c r="H15" s="170">
        <v>2089</v>
      </c>
      <c r="I15" s="170"/>
      <c r="J15" s="170">
        <v>9338</v>
      </c>
      <c r="K15" s="101">
        <v>61122</v>
      </c>
      <c r="L15" s="201">
        <v>-24898</v>
      </c>
      <c r="M15" s="101">
        <v>256857</v>
      </c>
      <c r="N15" s="161">
        <v>7317</v>
      </c>
      <c r="O15" s="101">
        <v>249540</v>
      </c>
      <c r="P15" s="101">
        <v>61434300</v>
      </c>
      <c r="Q15" s="171">
        <v>0.4061900273951197</v>
      </c>
    </row>
    <row r="16" spans="1:17" s="97" customFormat="1" ht="12" customHeight="1">
      <c r="A16" s="117">
        <v>617</v>
      </c>
      <c r="B16" s="113" t="s">
        <v>248</v>
      </c>
      <c r="C16" s="170">
        <v>2708</v>
      </c>
      <c r="D16" s="101">
        <v>7529</v>
      </c>
      <c r="E16" s="101">
        <v>4594</v>
      </c>
      <c r="F16" s="170">
        <v>35667</v>
      </c>
      <c r="G16" s="170">
        <v>13116</v>
      </c>
      <c r="H16" s="170">
        <v>805</v>
      </c>
      <c r="I16" s="170"/>
      <c r="J16" s="170">
        <v>12443</v>
      </c>
      <c r="K16" s="101">
        <v>23635</v>
      </c>
      <c r="L16" s="201">
        <v>-3932</v>
      </c>
      <c r="M16" s="101">
        <v>96565</v>
      </c>
      <c r="N16" s="161">
        <v>3611</v>
      </c>
      <c r="O16" s="101">
        <v>92954</v>
      </c>
      <c r="P16" s="101">
        <v>23682450</v>
      </c>
      <c r="Q16" s="171">
        <v>0.3925016203982274</v>
      </c>
    </row>
    <row r="17" spans="1:17" s="97" customFormat="1" ht="12" customHeight="1">
      <c r="A17" s="117">
        <v>615</v>
      </c>
      <c r="B17" s="113" t="s">
        <v>249</v>
      </c>
      <c r="C17" s="170">
        <v>6012</v>
      </c>
      <c r="D17" s="101">
        <v>21391</v>
      </c>
      <c r="E17" s="101">
        <v>13053</v>
      </c>
      <c r="F17" s="170">
        <v>80115</v>
      </c>
      <c r="G17" s="170">
        <v>37262</v>
      </c>
      <c r="H17" s="170">
        <v>2287</v>
      </c>
      <c r="I17" s="170"/>
      <c r="J17" s="170"/>
      <c r="K17" s="101">
        <v>66971</v>
      </c>
      <c r="L17" s="201">
        <v>-9404</v>
      </c>
      <c r="M17" s="101">
        <v>217687</v>
      </c>
      <c r="N17" s="161">
        <v>13396</v>
      </c>
      <c r="O17" s="101">
        <v>204291</v>
      </c>
      <c r="P17" s="101">
        <v>67281550</v>
      </c>
      <c r="Q17" s="171">
        <v>0.303635989361125</v>
      </c>
    </row>
    <row r="18" spans="1:17" s="97" customFormat="1" ht="12" customHeight="1">
      <c r="A18" s="117">
        <v>616</v>
      </c>
      <c r="B18" s="113" t="s">
        <v>250</v>
      </c>
      <c r="C18" s="170">
        <v>2958</v>
      </c>
      <c r="D18" s="101">
        <v>9540</v>
      </c>
      <c r="E18" s="101">
        <v>5821</v>
      </c>
      <c r="F18" s="170">
        <v>39414</v>
      </c>
      <c r="G18" s="170">
        <v>16618</v>
      </c>
      <c r="H18" s="170">
        <v>1020</v>
      </c>
      <c r="I18" s="170"/>
      <c r="J18" s="170">
        <v>15765</v>
      </c>
      <c r="K18" s="101">
        <v>30005</v>
      </c>
      <c r="L18" s="201">
        <v>-4423</v>
      </c>
      <c r="M18" s="101">
        <v>116718</v>
      </c>
      <c r="N18" s="161">
        <v>6174</v>
      </c>
      <c r="O18" s="101">
        <v>110544</v>
      </c>
      <c r="P18" s="101">
        <v>30005550</v>
      </c>
      <c r="Q18" s="171">
        <v>0.36841184380889536</v>
      </c>
    </row>
    <row r="19" spans="2:17" s="97" customFormat="1" ht="21" customHeight="1">
      <c r="B19" s="105" t="s">
        <v>31</v>
      </c>
      <c r="C19" s="106"/>
      <c r="D19" s="108"/>
      <c r="E19" s="108"/>
      <c r="F19" s="106"/>
      <c r="G19" s="106"/>
      <c r="H19" s="106"/>
      <c r="I19" s="106"/>
      <c r="J19" s="106"/>
      <c r="K19" s="108"/>
      <c r="L19" s="199"/>
      <c r="M19" s="108"/>
      <c r="N19" s="116"/>
      <c r="O19" s="115"/>
      <c r="P19" s="115"/>
      <c r="Q19" s="118"/>
    </row>
    <row r="20" spans="1:17" s="97" customFormat="1" ht="12" customHeight="1">
      <c r="A20" s="117">
        <v>207</v>
      </c>
      <c r="B20" s="113" t="s">
        <v>32</v>
      </c>
      <c r="C20" s="170">
        <v>4733</v>
      </c>
      <c r="D20" s="101">
        <v>10659</v>
      </c>
      <c r="E20" s="101">
        <v>9268</v>
      </c>
      <c r="F20" s="170">
        <v>176077</v>
      </c>
      <c r="G20" s="170">
        <v>37476</v>
      </c>
      <c r="H20" s="170">
        <v>1530</v>
      </c>
      <c r="I20" s="170">
        <v>6800</v>
      </c>
      <c r="J20" s="170"/>
      <c r="K20" s="101">
        <v>73482</v>
      </c>
      <c r="L20" s="201">
        <v>-88828</v>
      </c>
      <c r="M20" s="101">
        <v>231197</v>
      </c>
      <c r="N20" s="161">
        <v>19983</v>
      </c>
      <c r="O20" s="101">
        <v>211214</v>
      </c>
      <c r="P20" s="101">
        <v>47770950</v>
      </c>
      <c r="Q20" s="171">
        <v>0.4421389987010934</v>
      </c>
    </row>
    <row r="21" spans="1:17" s="97" customFormat="1" ht="12" customHeight="1">
      <c r="A21" s="117">
        <v>219</v>
      </c>
      <c r="B21" s="113" t="s">
        <v>33</v>
      </c>
      <c r="C21" s="170">
        <v>210</v>
      </c>
      <c r="D21" s="101">
        <v>556</v>
      </c>
      <c r="E21" s="101">
        <v>484</v>
      </c>
      <c r="F21" s="170">
        <v>3547</v>
      </c>
      <c r="G21" s="170">
        <v>1955</v>
      </c>
      <c r="H21" s="170">
        <v>80</v>
      </c>
      <c r="I21" s="170">
        <v>3700</v>
      </c>
      <c r="J21" s="170">
        <v>5335</v>
      </c>
      <c r="K21" s="101">
        <v>3834</v>
      </c>
      <c r="L21" s="201">
        <v>-4587</v>
      </c>
      <c r="M21" s="101">
        <v>15114</v>
      </c>
      <c r="N21" s="161">
        <v>1362</v>
      </c>
      <c r="O21" s="101">
        <v>13752</v>
      </c>
      <c r="P21" s="101">
        <v>2492700</v>
      </c>
      <c r="Q21" s="171">
        <v>0.5516909375376098</v>
      </c>
    </row>
    <row r="22" spans="1:17" s="97" customFormat="1" ht="12" customHeight="1">
      <c r="A22" s="117">
        <v>208</v>
      </c>
      <c r="B22" s="113" t="s">
        <v>34</v>
      </c>
      <c r="C22" s="170">
        <v>5563</v>
      </c>
      <c r="D22" s="101">
        <v>12191</v>
      </c>
      <c r="E22" s="101">
        <v>10599</v>
      </c>
      <c r="F22" s="170">
        <v>44543</v>
      </c>
      <c r="G22" s="170">
        <v>42861</v>
      </c>
      <c r="H22" s="170">
        <v>1750</v>
      </c>
      <c r="I22" s="170"/>
      <c r="J22" s="170">
        <v>1000</v>
      </c>
      <c r="K22" s="101">
        <v>84041</v>
      </c>
      <c r="L22" s="201">
        <v>-1010</v>
      </c>
      <c r="M22" s="101">
        <v>201538</v>
      </c>
      <c r="N22" s="161">
        <v>30320</v>
      </c>
      <c r="O22" s="101">
        <v>171218</v>
      </c>
      <c r="P22" s="101">
        <v>54635600</v>
      </c>
      <c r="Q22" s="171">
        <v>0.31338175109269417</v>
      </c>
    </row>
    <row r="23" spans="1:17" s="97" customFormat="1" ht="12" customHeight="1">
      <c r="A23" s="117">
        <v>221</v>
      </c>
      <c r="B23" s="113" t="s">
        <v>35</v>
      </c>
      <c r="C23" s="170">
        <v>471</v>
      </c>
      <c r="D23" s="101">
        <v>848</v>
      </c>
      <c r="E23" s="101">
        <v>737</v>
      </c>
      <c r="F23" s="170">
        <v>3017</v>
      </c>
      <c r="G23" s="170">
        <v>2982</v>
      </c>
      <c r="H23" s="170">
        <v>122</v>
      </c>
      <c r="I23" s="170">
        <v>4800</v>
      </c>
      <c r="J23" s="170">
        <v>1000</v>
      </c>
      <c r="K23" s="101">
        <v>5846</v>
      </c>
      <c r="L23" s="201">
        <v>-595</v>
      </c>
      <c r="M23" s="101">
        <v>19228</v>
      </c>
      <c r="N23" s="161">
        <v>2594</v>
      </c>
      <c r="O23" s="101">
        <v>16634</v>
      </c>
      <c r="P23" s="101">
        <v>3800850</v>
      </c>
      <c r="Q23" s="171">
        <v>0.43763894918241975</v>
      </c>
    </row>
    <row r="24" spans="1:17" s="97" customFormat="1" ht="12" customHeight="1">
      <c r="A24" s="117">
        <v>213.01</v>
      </c>
      <c r="B24" s="113" t="s">
        <v>332</v>
      </c>
      <c r="C24" s="170">
        <v>317</v>
      </c>
      <c r="D24" s="101">
        <v>839</v>
      </c>
      <c r="E24" s="101">
        <v>729</v>
      </c>
      <c r="F24" s="170">
        <v>3533</v>
      </c>
      <c r="G24" s="170">
        <v>2948</v>
      </c>
      <c r="H24" s="170">
        <v>120</v>
      </c>
      <c r="I24" s="170">
        <v>3000</v>
      </c>
      <c r="J24" s="170">
        <v>1293</v>
      </c>
      <c r="K24" s="101">
        <v>5780</v>
      </c>
      <c r="L24" s="201">
        <v>-231</v>
      </c>
      <c r="M24" s="101">
        <v>18328</v>
      </c>
      <c r="N24" s="161">
        <v>2111</v>
      </c>
      <c r="O24" s="101">
        <v>16217</v>
      </c>
      <c r="P24" s="101">
        <v>3758050</v>
      </c>
      <c r="Q24" s="171">
        <v>0.4315269887308577</v>
      </c>
    </row>
    <row r="25" spans="1:17" s="97" customFormat="1" ht="12" customHeight="1">
      <c r="A25" s="117">
        <v>213.02</v>
      </c>
      <c r="B25" s="113" t="s">
        <v>224</v>
      </c>
      <c r="C25" s="170">
        <v>3615</v>
      </c>
      <c r="D25" s="101">
        <v>6912</v>
      </c>
      <c r="E25" s="101">
        <v>6009</v>
      </c>
      <c r="F25" s="170">
        <v>93314</v>
      </c>
      <c r="G25" s="170">
        <v>24301</v>
      </c>
      <c r="H25" s="170">
        <v>992</v>
      </c>
      <c r="I25" s="170"/>
      <c r="J25" s="170">
        <v>10654</v>
      </c>
      <c r="K25" s="101">
        <v>47649</v>
      </c>
      <c r="L25" s="201">
        <v>-69045</v>
      </c>
      <c r="M25" s="101">
        <v>124401</v>
      </c>
      <c r="N25" s="161">
        <v>13682</v>
      </c>
      <c r="O25" s="101">
        <v>110719</v>
      </c>
      <c r="P25" s="101">
        <v>30976750</v>
      </c>
      <c r="Q25" s="171">
        <v>0.3574261341167166</v>
      </c>
    </row>
    <row r="26" spans="1:17" s="97" customFormat="1" ht="12" customHeight="1">
      <c r="A26" s="117">
        <v>223</v>
      </c>
      <c r="B26" s="113" t="s">
        <v>36</v>
      </c>
      <c r="C26" s="170">
        <v>333</v>
      </c>
      <c r="D26" s="101">
        <v>351</v>
      </c>
      <c r="E26" s="101">
        <v>305</v>
      </c>
      <c r="F26" s="170">
        <v>2494</v>
      </c>
      <c r="G26" s="170">
        <v>1235</v>
      </c>
      <c r="H26" s="170">
        <v>50</v>
      </c>
      <c r="I26" s="170">
        <v>2300</v>
      </c>
      <c r="J26" s="170"/>
      <c r="K26" s="101">
        <v>2422</v>
      </c>
      <c r="L26" s="201">
        <v>-1285</v>
      </c>
      <c r="M26" s="101">
        <v>8205</v>
      </c>
      <c r="N26" s="161">
        <v>1278</v>
      </c>
      <c r="O26" s="101">
        <v>6927</v>
      </c>
      <c r="P26" s="101">
        <v>1574300</v>
      </c>
      <c r="Q26" s="171">
        <v>0.4400050816235787</v>
      </c>
    </row>
    <row r="27" spans="1:17" s="97" customFormat="1" ht="12" customHeight="1">
      <c r="A27" s="117">
        <v>209</v>
      </c>
      <c r="B27" s="113" t="s">
        <v>37</v>
      </c>
      <c r="C27" s="170">
        <v>8036</v>
      </c>
      <c r="D27" s="101">
        <v>20710</v>
      </c>
      <c r="E27" s="101">
        <v>18006</v>
      </c>
      <c r="F27" s="170">
        <v>224009</v>
      </c>
      <c r="G27" s="170">
        <v>72813</v>
      </c>
      <c r="H27" s="170">
        <v>2972</v>
      </c>
      <c r="I27" s="170"/>
      <c r="J27" s="170"/>
      <c r="K27" s="101">
        <v>142770</v>
      </c>
      <c r="L27" s="201">
        <v>-53344</v>
      </c>
      <c r="M27" s="101">
        <v>435972</v>
      </c>
      <c r="N27" s="161">
        <v>43147</v>
      </c>
      <c r="O27" s="101">
        <v>392825</v>
      </c>
      <c r="P27" s="101">
        <v>92816000</v>
      </c>
      <c r="Q27" s="171">
        <v>0.42322983106360973</v>
      </c>
    </row>
    <row r="28" spans="1:17" s="97" customFormat="1" ht="12" customHeight="1">
      <c r="A28" s="117">
        <v>230</v>
      </c>
      <c r="B28" s="113" t="s">
        <v>38</v>
      </c>
      <c r="C28" s="170">
        <v>2289</v>
      </c>
      <c r="D28" s="101">
        <v>2876</v>
      </c>
      <c r="E28" s="101">
        <v>2501</v>
      </c>
      <c r="F28" s="170">
        <v>104111</v>
      </c>
      <c r="G28" s="170">
        <v>10113</v>
      </c>
      <c r="H28" s="170">
        <v>413</v>
      </c>
      <c r="I28" s="170">
        <v>5000</v>
      </c>
      <c r="J28" s="170">
        <v>3300</v>
      </c>
      <c r="K28" s="101">
        <v>19829</v>
      </c>
      <c r="L28" s="201">
        <v>-95802</v>
      </c>
      <c r="M28" s="101">
        <v>54630</v>
      </c>
      <c r="N28" s="161">
        <v>6219</v>
      </c>
      <c r="O28" s="101">
        <v>48411</v>
      </c>
      <c r="P28" s="101">
        <v>12891350</v>
      </c>
      <c r="Q28" s="171">
        <v>0.37553087923297407</v>
      </c>
    </row>
    <row r="29" spans="1:17" s="97" customFormat="1" ht="12" customHeight="1">
      <c r="A29" s="117">
        <v>210</v>
      </c>
      <c r="B29" s="113" t="s">
        <v>39</v>
      </c>
      <c r="C29" s="170">
        <v>16130</v>
      </c>
      <c r="D29" s="101">
        <v>15158</v>
      </c>
      <c r="E29" s="101">
        <v>13180</v>
      </c>
      <c r="F29" s="170">
        <v>55173</v>
      </c>
      <c r="G29" s="170">
        <v>53295</v>
      </c>
      <c r="H29" s="170">
        <v>2176</v>
      </c>
      <c r="I29" s="170"/>
      <c r="J29" s="170">
        <v>13587</v>
      </c>
      <c r="K29" s="101">
        <v>104500</v>
      </c>
      <c r="L29" s="201"/>
      <c r="M29" s="101">
        <v>273199</v>
      </c>
      <c r="N29" s="161">
        <v>30445</v>
      </c>
      <c r="O29" s="101">
        <v>242754</v>
      </c>
      <c r="P29" s="101">
        <v>67936350</v>
      </c>
      <c r="Q29" s="171">
        <v>0.35732564378274667</v>
      </c>
    </row>
    <row r="30" spans="1:17" s="97" customFormat="1" ht="12" customHeight="1">
      <c r="A30" s="117">
        <v>211</v>
      </c>
      <c r="B30" s="113" t="s">
        <v>40</v>
      </c>
      <c r="C30" s="170">
        <v>4393</v>
      </c>
      <c r="D30" s="101">
        <v>10421</v>
      </c>
      <c r="E30" s="101">
        <v>9061</v>
      </c>
      <c r="F30" s="170">
        <v>30083</v>
      </c>
      <c r="G30" s="170">
        <v>36641</v>
      </c>
      <c r="H30" s="170">
        <v>1496</v>
      </c>
      <c r="I30" s="170"/>
      <c r="J30" s="170"/>
      <c r="K30" s="101">
        <v>71845</v>
      </c>
      <c r="L30" s="201">
        <v>-1224</v>
      </c>
      <c r="M30" s="101">
        <v>162716</v>
      </c>
      <c r="N30" s="161">
        <v>23906</v>
      </c>
      <c r="O30" s="101">
        <v>138810</v>
      </c>
      <c r="P30" s="101">
        <v>46706850</v>
      </c>
      <c r="Q30" s="171">
        <v>0.29719409465635127</v>
      </c>
    </row>
    <row r="31" spans="1:17" s="97" customFormat="1" ht="12" customHeight="1">
      <c r="A31" s="117">
        <v>212</v>
      </c>
      <c r="B31" s="113" t="s">
        <v>41</v>
      </c>
      <c r="C31" s="170">
        <v>4353</v>
      </c>
      <c r="D31" s="101">
        <v>8598</v>
      </c>
      <c r="E31" s="101">
        <v>7475</v>
      </c>
      <c r="F31" s="170">
        <v>33334</v>
      </c>
      <c r="G31" s="170">
        <v>30229</v>
      </c>
      <c r="H31" s="170">
        <v>1234</v>
      </c>
      <c r="I31" s="170"/>
      <c r="J31" s="170">
        <v>15414</v>
      </c>
      <c r="K31" s="101">
        <v>59272</v>
      </c>
      <c r="L31" s="201">
        <v>-1458</v>
      </c>
      <c r="M31" s="101">
        <v>158451</v>
      </c>
      <c r="N31" s="161">
        <v>14508</v>
      </c>
      <c r="O31" s="101">
        <v>143943</v>
      </c>
      <c r="P31" s="101">
        <v>38533250</v>
      </c>
      <c r="Q31" s="171">
        <v>0.3735553061317174</v>
      </c>
    </row>
    <row r="32" spans="1:17" s="97" customFormat="1" ht="12" customHeight="1">
      <c r="A32" s="117">
        <v>214</v>
      </c>
      <c r="B32" s="113" t="s">
        <v>42</v>
      </c>
      <c r="C32" s="170">
        <v>3140</v>
      </c>
      <c r="D32" s="101">
        <v>6317</v>
      </c>
      <c r="E32" s="101">
        <v>5492</v>
      </c>
      <c r="F32" s="170">
        <v>19425</v>
      </c>
      <c r="G32" s="170">
        <v>22208</v>
      </c>
      <c r="H32" s="170">
        <v>907</v>
      </c>
      <c r="I32" s="170"/>
      <c r="J32" s="170">
        <v>1000</v>
      </c>
      <c r="K32" s="101">
        <v>43546</v>
      </c>
      <c r="L32" s="201">
        <v>-1679</v>
      </c>
      <c r="M32" s="101">
        <v>100356</v>
      </c>
      <c r="N32" s="161">
        <v>12226</v>
      </c>
      <c r="O32" s="101">
        <v>88130</v>
      </c>
      <c r="P32" s="101">
        <v>28309400</v>
      </c>
      <c r="Q32" s="171">
        <v>0.3113100242322338</v>
      </c>
    </row>
    <row r="33" spans="1:17" s="97" customFormat="1" ht="12" customHeight="1">
      <c r="A33" s="117">
        <v>222</v>
      </c>
      <c r="B33" s="113" t="s">
        <v>43</v>
      </c>
      <c r="C33" s="170">
        <v>1625</v>
      </c>
      <c r="D33" s="101">
        <v>3636</v>
      </c>
      <c r="E33" s="101">
        <v>3161</v>
      </c>
      <c r="F33" s="170">
        <v>12493</v>
      </c>
      <c r="G33" s="170">
        <v>12783</v>
      </c>
      <c r="H33" s="170">
        <v>522</v>
      </c>
      <c r="I33" s="170">
        <v>5000</v>
      </c>
      <c r="J33" s="170"/>
      <c r="K33" s="101">
        <v>25064</v>
      </c>
      <c r="L33" s="201">
        <v>-2872</v>
      </c>
      <c r="M33" s="101">
        <v>61412</v>
      </c>
      <c r="N33" s="161">
        <v>6906</v>
      </c>
      <c r="O33" s="101">
        <v>54506</v>
      </c>
      <c r="P33" s="101">
        <v>16294600</v>
      </c>
      <c r="Q33" s="171">
        <v>0.33450345513237517</v>
      </c>
    </row>
    <row r="34" spans="1:17" s="97" customFormat="1" ht="12" customHeight="1">
      <c r="A34" s="117">
        <v>231</v>
      </c>
      <c r="B34" s="113" t="s">
        <v>45</v>
      </c>
      <c r="C34" s="170">
        <v>3084</v>
      </c>
      <c r="D34" s="101">
        <v>5377</v>
      </c>
      <c r="E34" s="101">
        <v>4675</v>
      </c>
      <c r="F34" s="170">
        <v>19786</v>
      </c>
      <c r="G34" s="170">
        <v>18905</v>
      </c>
      <c r="H34" s="170">
        <v>772</v>
      </c>
      <c r="I34" s="170"/>
      <c r="J34" s="170">
        <v>12820</v>
      </c>
      <c r="K34" s="101">
        <v>37069</v>
      </c>
      <c r="L34" s="201">
        <v>-1741</v>
      </c>
      <c r="M34" s="101">
        <v>100747</v>
      </c>
      <c r="N34" s="161">
        <v>9149</v>
      </c>
      <c r="O34" s="101">
        <v>91598</v>
      </c>
      <c r="P34" s="101">
        <v>24098850</v>
      </c>
      <c r="Q34" s="171">
        <v>0.3800928260062202</v>
      </c>
    </row>
    <row r="35" spans="1:17" s="97" customFormat="1" ht="12" customHeight="1">
      <c r="A35" s="117">
        <v>220</v>
      </c>
      <c r="B35" s="113" t="s">
        <v>44</v>
      </c>
      <c r="C35" s="170">
        <v>392</v>
      </c>
      <c r="D35" s="101">
        <v>773</v>
      </c>
      <c r="E35" s="101">
        <v>672</v>
      </c>
      <c r="F35" s="170">
        <v>5519</v>
      </c>
      <c r="G35" s="170">
        <v>2716</v>
      </c>
      <c r="H35" s="170">
        <v>111</v>
      </c>
      <c r="I35" s="170">
        <v>5700</v>
      </c>
      <c r="J35" s="170">
        <v>7100</v>
      </c>
      <c r="K35" s="101">
        <v>5326</v>
      </c>
      <c r="L35" s="201">
        <v>-5931</v>
      </c>
      <c r="M35" s="101">
        <v>22378</v>
      </c>
      <c r="N35" s="161">
        <v>2547</v>
      </c>
      <c r="O35" s="101">
        <v>19831</v>
      </c>
      <c r="P35" s="101">
        <v>3462350</v>
      </c>
      <c r="Q35" s="171">
        <v>0.5727612748566725</v>
      </c>
    </row>
    <row r="36" spans="1:17" s="97" customFormat="1" ht="12" customHeight="1">
      <c r="A36" s="117">
        <v>215</v>
      </c>
      <c r="B36" s="108" t="s">
        <v>333</v>
      </c>
      <c r="C36" s="170">
        <v>10192</v>
      </c>
      <c r="D36" s="101">
        <v>25283</v>
      </c>
      <c r="E36" s="101">
        <v>21983</v>
      </c>
      <c r="F36" s="170">
        <v>91384</v>
      </c>
      <c r="G36" s="170">
        <v>88894</v>
      </c>
      <c r="H36" s="170">
        <v>3629</v>
      </c>
      <c r="I36" s="170"/>
      <c r="J36" s="170">
        <v>22663</v>
      </c>
      <c r="K36" s="101">
        <v>174301</v>
      </c>
      <c r="L36" s="201">
        <v>-4204</v>
      </c>
      <c r="M36" s="101">
        <v>434125</v>
      </c>
      <c r="N36" s="161">
        <v>45628</v>
      </c>
      <c r="O36" s="101">
        <v>388497</v>
      </c>
      <c r="P36" s="101">
        <v>113314850</v>
      </c>
      <c r="Q36" s="171">
        <v>0.34284738496322414</v>
      </c>
    </row>
    <row r="37" spans="1:19" s="97" customFormat="1" ht="12" customHeight="1">
      <c r="A37" s="117">
        <v>215.01</v>
      </c>
      <c r="B37" s="108" t="s">
        <v>334</v>
      </c>
      <c r="C37" s="170">
        <v>8066</v>
      </c>
      <c r="D37" s="101">
        <v>19932</v>
      </c>
      <c r="E37" s="101">
        <v>17330</v>
      </c>
      <c r="F37" s="170">
        <v>85174</v>
      </c>
      <c r="G37" s="170">
        <v>70078</v>
      </c>
      <c r="H37" s="170">
        <v>2861</v>
      </c>
      <c r="I37" s="170"/>
      <c r="J37" s="170"/>
      <c r="K37" s="101">
        <v>137407</v>
      </c>
      <c r="L37" s="201">
        <v>-2861</v>
      </c>
      <c r="M37" s="101">
        <v>337987</v>
      </c>
      <c r="N37" s="161">
        <v>22036</v>
      </c>
      <c r="O37" s="101">
        <v>315951</v>
      </c>
      <c r="P37" s="101">
        <v>89330000</v>
      </c>
      <c r="Q37" s="171">
        <v>0.35368968991380273</v>
      </c>
      <c r="R37" s="192"/>
      <c r="S37" s="192"/>
    </row>
    <row r="38" spans="1:17" s="97" customFormat="1" ht="12" customHeight="1">
      <c r="A38" s="117">
        <v>216</v>
      </c>
      <c r="B38" s="113" t="s">
        <v>46</v>
      </c>
      <c r="C38" s="170">
        <v>6617</v>
      </c>
      <c r="D38" s="101">
        <v>16960</v>
      </c>
      <c r="E38" s="101">
        <v>14746</v>
      </c>
      <c r="F38" s="170">
        <v>65531</v>
      </c>
      <c r="G38" s="170">
        <v>59628</v>
      </c>
      <c r="H38" s="170">
        <v>2434</v>
      </c>
      <c r="I38" s="170"/>
      <c r="J38" s="170"/>
      <c r="K38" s="101">
        <v>116918</v>
      </c>
      <c r="L38" s="201">
        <v>-2422</v>
      </c>
      <c r="M38" s="101">
        <v>280412</v>
      </c>
      <c r="N38" s="161">
        <v>35664</v>
      </c>
      <c r="O38" s="101">
        <v>244748</v>
      </c>
      <c r="P38" s="101">
        <v>76009800</v>
      </c>
      <c r="Q38" s="171">
        <v>0.32199532165589173</v>
      </c>
    </row>
    <row r="39" spans="1:17" s="97" customFormat="1" ht="12" customHeight="1">
      <c r="A39" s="117">
        <v>217</v>
      </c>
      <c r="B39" s="113" t="s">
        <v>47</v>
      </c>
      <c r="C39" s="170">
        <v>3442</v>
      </c>
      <c r="D39" s="101">
        <v>9097</v>
      </c>
      <c r="E39" s="101">
        <v>7909</v>
      </c>
      <c r="F39" s="170">
        <v>50715</v>
      </c>
      <c r="G39" s="170">
        <v>31982</v>
      </c>
      <c r="H39" s="170">
        <v>1306</v>
      </c>
      <c r="I39" s="170"/>
      <c r="J39" s="170"/>
      <c r="K39" s="101">
        <v>62711</v>
      </c>
      <c r="L39" s="201">
        <v>-6549</v>
      </c>
      <c r="M39" s="101">
        <v>160613</v>
      </c>
      <c r="N39" s="161">
        <v>17135</v>
      </c>
      <c r="O39" s="101">
        <v>143478</v>
      </c>
      <c r="P39" s="101">
        <v>40768700</v>
      </c>
      <c r="Q39" s="171">
        <v>0.35193175156431283</v>
      </c>
    </row>
    <row r="40" spans="1:17" s="97" customFormat="1" ht="12" customHeight="1">
      <c r="A40" s="117">
        <v>218</v>
      </c>
      <c r="B40" s="113" t="s">
        <v>48</v>
      </c>
      <c r="C40" s="170">
        <v>12290</v>
      </c>
      <c r="D40" s="101">
        <v>29310</v>
      </c>
      <c r="E40" s="101">
        <v>25484</v>
      </c>
      <c r="F40" s="170">
        <v>117220</v>
      </c>
      <c r="G40" s="170">
        <v>103049</v>
      </c>
      <c r="H40" s="170">
        <v>4207</v>
      </c>
      <c r="I40" s="170"/>
      <c r="J40" s="170">
        <v>26272</v>
      </c>
      <c r="K40" s="101">
        <v>202057</v>
      </c>
      <c r="L40" s="201">
        <v>-5878</v>
      </c>
      <c r="M40" s="101">
        <v>514011</v>
      </c>
      <c r="N40" s="161">
        <v>50130</v>
      </c>
      <c r="O40" s="101">
        <v>463881</v>
      </c>
      <c r="P40" s="101">
        <v>131359600</v>
      </c>
      <c r="Q40" s="171">
        <v>0.3531382555976115</v>
      </c>
    </row>
    <row r="41" spans="2:17" s="97" customFormat="1" ht="21" customHeight="1">
      <c r="B41" s="105" t="s">
        <v>216</v>
      </c>
      <c r="C41" s="106"/>
      <c r="D41" s="108"/>
      <c r="E41" s="108"/>
      <c r="F41" s="106"/>
      <c r="G41" s="106"/>
      <c r="H41" s="106"/>
      <c r="I41" s="106"/>
      <c r="J41" s="106"/>
      <c r="K41" s="108"/>
      <c r="L41" s="199"/>
      <c r="M41" s="108"/>
      <c r="N41" s="116"/>
      <c r="O41" s="115"/>
      <c r="P41" s="101"/>
      <c r="Q41" s="118"/>
    </row>
    <row r="42" spans="1:17" s="97" customFormat="1" ht="12" customHeight="1">
      <c r="A42" s="117">
        <v>527</v>
      </c>
      <c r="B42" s="113" t="s">
        <v>49</v>
      </c>
      <c r="C42" s="170">
        <v>4876</v>
      </c>
      <c r="D42" s="101">
        <v>13038</v>
      </c>
      <c r="E42" s="101">
        <v>9910</v>
      </c>
      <c r="F42" s="170">
        <v>26216</v>
      </c>
      <c r="G42" s="170">
        <v>35016</v>
      </c>
      <c r="H42" s="170">
        <v>1636</v>
      </c>
      <c r="I42" s="170"/>
      <c r="J42" s="170">
        <v>12100</v>
      </c>
      <c r="K42" s="101">
        <v>54940</v>
      </c>
      <c r="L42" s="201">
        <v>-4918</v>
      </c>
      <c r="M42" s="101">
        <v>152814</v>
      </c>
      <c r="N42" s="161">
        <v>6709</v>
      </c>
      <c r="O42" s="101">
        <v>146105</v>
      </c>
      <c r="P42" s="101">
        <v>51083550</v>
      </c>
      <c r="Q42" s="171">
        <v>0.28601183747018366</v>
      </c>
    </row>
    <row r="43" spans="1:17" s="97" customFormat="1" ht="12" customHeight="1">
      <c r="A43" s="117">
        <v>524</v>
      </c>
      <c r="B43" s="113" t="s">
        <v>50</v>
      </c>
      <c r="C43" s="170">
        <v>1919</v>
      </c>
      <c r="D43" s="101">
        <v>3585</v>
      </c>
      <c r="E43" s="101">
        <v>2709</v>
      </c>
      <c r="F43" s="170">
        <v>19095</v>
      </c>
      <c r="G43" s="170">
        <v>9573</v>
      </c>
      <c r="H43" s="170">
        <v>447</v>
      </c>
      <c r="I43" s="170">
        <v>9500</v>
      </c>
      <c r="J43" s="170">
        <v>2000</v>
      </c>
      <c r="K43" s="101">
        <v>15031</v>
      </c>
      <c r="L43" s="201">
        <v>-1958</v>
      </c>
      <c r="M43" s="101">
        <v>61901</v>
      </c>
      <c r="N43" s="161">
        <v>3925</v>
      </c>
      <c r="O43" s="101">
        <v>57976</v>
      </c>
      <c r="P43" s="101">
        <v>13965750</v>
      </c>
      <c r="Q43" s="171">
        <v>0.4151298712922686</v>
      </c>
    </row>
    <row r="44" spans="1:17" s="97" customFormat="1" ht="12" customHeight="1">
      <c r="A44" s="117">
        <v>515.01</v>
      </c>
      <c r="B44" s="113" t="s">
        <v>196</v>
      </c>
      <c r="C44" s="170">
        <v>1745</v>
      </c>
      <c r="D44" s="101">
        <v>4886</v>
      </c>
      <c r="E44" s="101">
        <v>3582</v>
      </c>
      <c r="F44" s="170">
        <v>26973</v>
      </c>
      <c r="G44" s="170">
        <v>12916</v>
      </c>
      <c r="H44" s="170">
        <v>591</v>
      </c>
      <c r="I44" s="170"/>
      <c r="J44" s="170"/>
      <c r="K44" s="101">
        <v>19858</v>
      </c>
      <c r="L44" s="201">
        <v>-3317</v>
      </c>
      <c r="M44" s="101">
        <v>67234</v>
      </c>
      <c r="N44" s="161">
        <v>5154</v>
      </c>
      <c r="O44" s="101">
        <v>62080</v>
      </c>
      <c r="P44" s="101">
        <v>18464500</v>
      </c>
      <c r="Q44" s="171">
        <v>0.33621273254082157</v>
      </c>
    </row>
    <row r="45" spans="1:17" s="97" customFormat="1" ht="12" customHeight="1">
      <c r="A45" s="117">
        <v>513</v>
      </c>
      <c r="B45" s="113" t="s">
        <v>243</v>
      </c>
      <c r="C45" s="170">
        <v>6270</v>
      </c>
      <c r="D45" s="101">
        <v>15858</v>
      </c>
      <c r="E45" s="101">
        <v>11886</v>
      </c>
      <c r="F45" s="170">
        <v>31985</v>
      </c>
      <c r="G45" s="170">
        <v>41997</v>
      </c>
      <c r="H45" s="170">
        <v>1962</v>
      </c>
      <c r="I45" s="170"/>
      <c r="J45" s="170"/>
      <c r="K45" s="101">
        <v>65895</v>
      </c>
      <c r="L45" s="201">
        <v>-3433</v>
      </c>
      <c r="M45" s="101">
        <v>172420</v>
      </c>
      <c r="N45" s="161">
        <v>10151</v>
      </c>
      <c r="O45" s="101">
        <v>162269</v>
      </c>
      <c r="P45" s="101">
        <v>61269250</v>
      </c>
      <c r="Q45" s="171">
        <v>0.26484574235852404</v>
      </c>
    </row>
    <row r="46" spans="1:17" s="97" customFormat="1" ht="12" customHeight="1">
      <c r="A46" s="117">
        <v>507</v>
      </c>
      <c r="B46" s="113" t="s">
        <v>251</v>
      </c>
      <c r="C46" s="170">
        <v>1553</v>
      </c>
      <c r="D46" s="101">
        <v>1772</v>
      </c>
      <c r="E46" s="101">
        <v>1306</v>
      </c>
      <c r="F46" s="170">
        <v>25868</v>
      </c>
      <c r="G46" s="170">
        <v>3042</v>
      </c>
      <c r="H46" s="170">
        <v>216</v>
      </c>
      <c r="I46" s="170"/>
      <c r="J46" s="170">
        <v>2693</v>
      </c>
      <c r="K46" s="101">
        <v>5698</v>
      </c>
      <c r="L46" s="201">
        <v>-154</v>
      </c>
      <c r="M46" s="101">
        <v>41994</v>
      </c>
      <c r="N46" s="161">
        <v>491</v>
      </c>
      <c r="O46" s="101">
        <v>41503</v>
      </c>
      <c r="P46" s="101">
        <v>6733450</v>
      </c>
      <c r="Q46" s="171">
        <v>0.6163705084317846</v>
      </c>
    </row>
    <row r="47" spans="1:17" s="97" customFormat="1" ht="12" customHeight="1">
      <c r="A47" s="117">
        <v>529</v>
      </c>
      <c r="B47" s="113" t="s">
        <v>169</v>
      </c>
      <c r="C47" s="170">
        <v>6580</v>
      </c>
      <c r="D47" s="101">
        <v>15676</v>
      </c>
      <c r="E47" s="101">
        <v>11640</v>
      </c>
      <c r="F47" s="170">
        <v>66431</v>
      </c>
      <c r="G47" s="170">
        <v>41127</v>
      </c>
      <c r="H47" s="170">
        <v>1921</v>
      </c>
      <c r="I47" s="170"/>
      <c r="J47" s="170"/>
      <c r="K47" s="101">
        <v>64530</v>
      </c>
      <c r="L47" s="201">
        <v>-3123</v>
      </c>
      <c r="M47" s="101">
        <v>204782</v>
      </c>
      <c r="N47" s="161">
        <v>14809</v>
      </c>
      <c r="O47" s="101">
        <v>189973</v>
      </c>
      <c r="P47" s="101">
        <v>59999600</v>
      </c>
      <c r="Q47" s="171">
        <v>0.31662377749184994</v>
      </c>
    </row>
    <row r="48" spans="1:17" s="97" customFormat="1" ht="12" customHeight="1">
      <c r="A48" s="117">
        <v>509</v>
      </c>
      <c r="B48" s="113" t="s">
        <v>52</v>
      </c>
      <c r="C48" s="170">
        <v>4453</v>
      </c>
      <c r="D48" s="101">
        <v>10302</v>
      </c>
      <c r="E48" s="101">
        <v>7672</v>
      </c>
      <c r="F48" s="170">
        <v>37109</v>
      </c>
      <c r="G48" s="170">
        <v>27108</v>
      </c>
      <c r="H48" s="170">
        <v>1266</v>
      </c>
      <c r="I48" s="170"/>
      <c r="J48" s="170"/>
      <c r="K48" s="101">
        <v>42533</v>
      </c>
      <c r="L48" s="201">
        <v>-2119</v>
      </c>
      <c r="M48" s="101">
        <v>128324</v>
      </c>
      <c r="N48" s="161">
        <v>8305</v>
      </c>
      <c r="O48" s="101">
        <v>120019</v>
      </c>
      <c r="P48" s="101">
        <v>39547100</v>
      </c>
      <c r="Q48" s="171">
        <v>0.30348369412675014</v>
      </c>
    </row>
    <row r="49" spans="1:17" s="97" customFormat="1" ht="12" customHeight="1">
      <c r="A49" s="117">
        <v>510</v>
      </c>
      <c r="B49" s="113" t="s">
        <v>53</v>
      </c>
      <c r="C49" s="170">
        <v>4158</v>
      </c>
      <c r="D49" s="101">
        <v>12020</v>
      </c>
      <c r="E49" s="101">
        <v>8668</v>
      </c>
      <c r="F49" s="170">
        <v>48380</v>
      </c>
      <c r="G49" s="170">
        <v>30626</v>
      </c>
      <c r="H49" s="170">
        <v>1431</v>
      </c>
      <c r="I49" s="170"/>
      <c r="J49" s="170"/>
      <c r="K49" s="101">
        <v>55315</v>
      </c>
      <c r="L49" s="201">
        <v>-2827</v>
      </c>
      <c r="M49" s="101">
        <v>157771</v>
      </c>
      <c r="N49" s="161">
        <v>6809</v>
      </c>
      <c r="O49" s="101">
        <v>150962</v>
      </c>
      <c r="P49" s="101">
        <v>44680400</v>
      </c>
      <c r="Q49" s="171">
        <v>0.33787074421894164</v>
      </c>
    </row>
    <row r="50" spans="1:17" s="97" customFormat="1" ht="12" customHeight="1">
      <c r="A50" s="117">
        <v>525</v>
      </c>
      <c r="B50" s="113" t="s">
        <v>54</v>
      </c>
      <c r="C50" s="170">
        <v>7871</v>
      </c>
      <c r="D50" s="101">
        <v>15961</v>
      </c>
      <c r="E50" s="101">
        <v>11697</v>
      </c>
      <c r="F50" s="170">
        <v>94429</v>
      </c>
      <c r="G50" s="170">
        <v>41328</v>
      </c>
      <c r="H50" s="170">
        <v>1931</v>
      </c>
      <c r="I50" s="170"/>
      <c r="J50" s="170">
        <v>2500</v>
      </c>
      <c r="K50" s="101">
        <v>64844</v>
      </c>
      <c r="L50" s="201">
        <v>-1985</v>
      </c>
      <c r="M50" s="101">
        <v>238576</v>
      </c>
      <c r="N50" s="161">
        <v>17080</v>
      </c>
      <c r="O50" s="101">
        <v>221496</v>
      </c>
      <c r="P50" s="101">
        <v>60292600</v>
      </c>
      <c r="Q50" s="171">
        <v>0.36736846644530174</v>
      </c>
    </row>
    <row r="51" spans="1:17" s="97" customFormat="1" ht="12" customHeight="1">
      <c r="A51" s="117">
        <v>511</v>
      </c>
      <c r="B51" s="113" t="s">
        <v>55</v>
      </c>
      <c r="C51" s="170">
        <v>7555</v>
      </c>
      <c r="D51" s="101">
        <v>19468</v>
      </c>
      <c r="E51" s="101">
        <v>14703</v>
      </c>
      <c r="F51" s="170">
        <v>54277</v>
      </c>
      <c r="G51" s="170">
        <v>51950</v>
      </c>
      <c r="H51" s="170">
        <v>2427</v>
      </c>
      <c r="I51" s="170"/>
      <c r="J51" s="170"/>
      <c r="K51" s="101">
        <v>81511</v>
      </c>
      <c r="L51" s="201">
        <v>-3714</v>
      </c>
      <c r="M51" s="101">
        <v>228177</v>
      </c>
      <c r="N51" s="161">
        <v>12727</v>
      </c>
      <c r="O51" s="101">
        <v>215450</v>
      </c>
      <c r="P51" s="101">
        <v>75788600</v>
      </c>
      <c r="Q51" s="171">
        <v>0.2842775826443555</v>
      </c>
    </row>
    <row r="52" spans="1:17" s="97" customFormat="1" ht="12" customHeight="1">
      <c r="A52" s="117">
        <v>512</v>
      </c>
      <c r="B52" s="113" t="s">
        <v>56</v>
      </c>
      <c r="C52" s="170">
        <v>13854</v>
      </c>
      <c r="D52" s="101">
        <v>34961</v>
      </c>
      <c r="E52" s="101">
        <v>25855</v>
      </c>
      <c r="F52" s="170">
        <v>139131</v>
      </c>
      <c r="G52" s="170">
        <v>91353</v>
      </c>
      <c r="H52" s="170">
        <v>4268</v>
      </c>
      <c r="I52" s="170"/>
      <c r="J52" s="170">
        <v>1000</v>
      </c>
      <c r="K52" s="101">
        <v>143335</v>
      </c>
      <c r="L52" s="201">
        <v>-15991</v>
      </c>
      <c r="M52" s="101">
        <v>437766</v>
      </c>
      <c r="N52" s="161">
        <v>27777</v>
      </c>
      <c r="O52" s="101">
        <v>409989</v>
      </c>
      <c r="P52" s="101">
        <v>133273500</v>
      </c>
      <c r="Q52" s="171">
        <v>0.30762979887224395</v>
      </c>
    </row>
    <row r="53" spans="1:17" s="97" customFormat="1" ht="12" customHeight="1">
      <c r="A53" s="117">
        <v>514</v>
      </c>
      <c r="B53" s="113" t="s">
        <v>193</v>
      </c>
      <c r="C53" s="170">
        <v>1807</v>
      </c>
      <c r="D53" s="101">
        <v>4537</v>
      </c>
      <c r="E53" s="101">
        <v>3370</v>
      </c>
      <c r="F53" s="170">
        <v>21714</v>
      </c>
      <c r="G53" s="170">
        <v>11906</v>
      </c>
      <c r="H53" s="170">
        <v>556</v>
      </c>
      <c r="I53" s="170"/>
      <c r="J53" s="170"/>
      <c r="K53" s="101">
        <v>18681</v>
      </c>
      <c r="L53" s="201">
        <v>-1133</v>
      </c>
      <c r="M53" s="101">
        <v>61438</v>
      </c>
      <c r="N53" s="161">
        <v>4204</v>
      </c>
      <c r="O53" s="101">
        <v>57234</v>
      </c>
      <c r="P53" s="101">
        <v>17369850</v>
      </c>
      <c r="Q53" s="171">
        <v>0.32950198188239965</v>
      </c>
    </row>
    <row r="54" spans="1:17" s="97" customFormat="1" ht="12" customHeight="1">
      <c r="A54" s="117">
        <v>519</v>
      </c>
      <c r="B54" s="113" t="s">
        <v>194</v>
      </c>
      <c r="C54" s="170">
        <v>10322</v>
      </c>
      <c r="D54" s="101">
        <v>25134</v>
      </c>
      <c r="E54" s="101">
        <v>19112</v>
      </c>
      <c r="F54" s="170">
        <v>130673</v>
      </c>
      <c r="G54" s="170">
        <v>67529</v>
      </c>
      <c r="H54" s="170">
        <v>3155</v>
      </c>
      <c r="I54" s="170"/>
      <c r="J54" s="170">
        <v>7600</v>
      </c>
      <c r="K54" s="101">
        <v>105955</v>
      </c>
      <c r="L54" s="201">
        <v>-36116</v>
      </c>
      <c r="M54" s="101">
        <v>333364</v>
      </c>
      <c r="N54" s="161">
        <v>22326</v>
      </c>
      <c r="O54" s="101">
        <v>311038</v>
      </c>
      <c r="P54" s="101">
        <v>98517050</v>
      </c>
      <c r="Q54" s="171">
        <v>0.3157199692845046</v>
      </c>
    </row>
    <row r="55" spans="1:17" s="97" customFormat="1" ht="12" customHeight="1">
      <c r="A55" s="117">
        <v>515</v>
      </c>
      <c r="B55" s="113" t="s">
        <v>195</v>
      </c>
      <c r="C55" s="170">
        <v>9323</v>
      </c>
      <c r="D55" s="101">
        <v>25651</v>
      </c>
      <c r="E55" s="101">
        <v>19266</v>
      </c>
      <c r="F55" s="170">
        <v>74814</v>
      </c>
      <c r="G55" s="170">
        <v>67812</v>
      </c>
      <c r="H55" s="170">
        <v>3180</v>
      </c>
      <c r="I55" s="170"/>
      <c r="J55" s="170"/>
      <c r="K55" s="101">
        <v>106806</v>
      </c>
      <c r="L55" s="201">
        <v>-5197</v>
      </c>
      <c r="M55" s="101">
        <v>301655</v>
      </c>
      <c r="N55" s="161">
        <v>14166</v>
      </c>
      <c r="O55" s="101">
        <v>287489</v>
      </c>
      <c r="P55" s="101">
        <v>99307950</v>
      </c>
      <c r="Q55" s="171">
        <v>0.2894924323782739</v>
      </c>
    </row>
    <row r="56" spans="1:17" s="97" customFormat="1" ht="12" customHeight="1">
      <c r="A56" s="117">
        <v>520</v>
      </c>
      <c r="B56" s="113" t="s">
        <v>197</v>
      </c>
      <c r="C56" s="170">
        <v>4735</v>
      </c>
      <c r="D56" s="101">
        <v>12295</v>
      </c>
      <c r="E56" s="101">
        <v>9014</v>
      </c>
      <c r="F56" s="170">
        <v>101144</v>
      </c>
      <c r="G56" s="170">
        <v>31849</v>
      </c>
      <c r="H56" s="170">
        <v>1488</v>
      </c>
      <c r="I56" s="170"/>
      <c r="J56" s="170"/>
      <c r="K56" s="101">
        <v>49971</v>
      </c>
      <c r="L56" s="201">
        <v>-12378</v>
      </c>
      <c r="M56" s="101">
        <v>198118</v>
      </c>
      <c r="N56" s="161">
        <v>10392</v>
      </c>
      <c r="O56" s="101">
        <v>187726</v>
      </c>
      <c r="P56" s="101">
        <v>46463450</v>
      </c>
      <c r="Q56" s="171">
        <v>0.40402940375714674</v>
      </c>
    </row>
    <row r="57" spans="1:17" s="97" customFormat="1" ht="12" customHeight="1">
      <c r="A57" s="117">
        <v>516</v>
      </c>
      <c r="B57" s="113" t="s">
        <v>198</v>
      </c>
      <c r="C57" s="170">
        <v>7935</v>
      </c>
      <c r="D57" s="101">
        <v>20679</v>
      </c>
      <c r="E57" s="101">
        <v>16245</v>
      </c>
      <c r="F57" s="170">
        <v>62375</v>
      </c>
      <c r="G57" s="170">
        <v>57399</v>
      </c>
      <c r="H57" s="170">
        <v>2682</v>
      </c>
      <c r="I57" s="170"/>
      <c r="J57" s="170"/>
      <c r="K57" s="101">
        <v>90061</v>
      </c>
      <c r="L57" s="201">
        <v>-9012</v>
      </c>
      <c r="M57" s="101">
        <v>248364</v>
      </c>
      <c r="N57" s="161">
        <v>12367</v>
      </c>
      <c r="O57" s="101">
        <v>235997</v>
      </c>
      <c r="P57" s="101">
        <v>83738850</v>
      </c>
      <c r="Q57" s="171">
        <v>0.2818249832664289</v>
      </c>
    </row>
    <row r="58" spans="1:17" s="97" customFormat="1" ht="12" customHeight="1">
      <c r="A58" s="117">
        <v>518</v>
      </c>
      <c r="B58" s="113" t="s">
        <v>199</v>
      </c>
      <c r="C58" s="170">
        <v>946</v>
      </c>
      <c r="D58" s="101">
        <v>1797</v>
      </c>
      <c r="E58" s="101">
        <v>1360</v>
      </c>
      <c r="F58" s="170">
        <v>7617</v>
      </c>
      <c r="G58" s="170">
        <v>4806</v>
      </c>
      <c r="H58" s="170">
        <v>225</v>
      </c>
      <c r="I58" s="170"/>
      <c r="J58" s="170"/>
      <c r="K58" s="101">
        <v>7541</v>
      </c>
      <c r="L58" s="201">
        <v>-629</v>
      </c>
      <c r="M58" s="101">
        <v>23663</v>
      </c>
      <c r="N58" s="161">
        <v>3412</v>
      </c>
      <c r="O58" s="101">
        <v>20251</v>
      </c>
      <c r="P58" s="101">
        <v>7011550</v>
      </c>
      <c r="Q58" s="171">
        <v>0.28882344132181903</v>
      </c>
    </row>
    <row r="59" spans="1:17" s="97" customFormat="1" ht="12" customHeight="1">
      <c r="A59" s="117">
        <v>517</v>
      </c>
      <c r="B59" s="113" t="s">
        <v>57</v>
      </c>
      <c r="C59" s="170">
        <v>8080</v>
      </c>
      <c r="D59" s="101">
        <v>13702</v>
      </c>
      <c r="E59" s="101">
        <v>9949</v>
      </c>
      <c r="F59" s="170">
        <v>68980</v>
      </c>
      <c r="G59" s="170">
        <v>35152</v>
      </c>
      <c r="H59" s="170">
        <v>1642</v>
      </c>
      <c r="I59" s="170"/>
      <c r="J59" s="170">
        <v>21100</v>
      </c>
      <c r="K59" s="101">
        <v>55154</v>
      </c>
      <c r="L59" s="201">
        <v>-1846</v>
      </c>
      <c r="M59" s="101">
        <v>211913</v>
      </c>
      <c r="N59" s="161">
        <v>10659</v>
      </c>
      <c r="O59" s="101">
        <v>201254</v>
      </c>
      <c r="P59" s="101">
        <v>51282600</v>
      </c>
      <c r="Q59" s="171">
        <v>0.39244110088022055</v>
      </c>
    </row>
    <row r="60" spans="1:17" s="97" customFormat="1" ht="12" customHeight="1">
      <c r="A60" s="117">
        <v>528</v>
      </c>
      <c r="B60" s="113" t="s">
        <v>58</v>
      </c>
      <c r="C60" s="170">
        <v>7843</v>
      </c>
      <c r="D60" s="101">
        <v>16523</v>
      </c>
      <c r="E60" s="101">
        <v>12216</v>
      </c>
      <c r="F60" s="170">
        <v>73020</v>
      </c>
      <c r="G60" s="170">
        <v>43163</v>
      </c>
      <c r="H60" s="170">
        <v>2016</v>
      </c>
      <c r="I60" s="170"/>
      <c r="J60" s="170"/>
      <c r="K60" s="101">
        <v>67725</v>
      </c>
      <c r="L60" s="201">
        <v>-2055</v>
      </c>
      <c r="M60" s="101">
        <v>220451</v>
      </c>
      <c r="N60" s="161">
        <v>14622</v>
      </c>
      <c r="O60" s="101">
        <v>205829</v>
      </c>
      <c r="P60" s="101">
        <v>62970400</v>
      </c>
      <c r="Q60" s="171">
        <v>0.3268662736777915</v>
      </c>
    </row>
    <row r="61" spans="1:17" s="97" customFormat="1" ht="12" customHeight="1">
      <c r="A61" s="117">
        <v>521</v>
      </c>
      <c r="B61" s="113" t="s">
        <v>168</v>
      </c>
      <c r="C61" s="170">
        <v>825</v>
      </c>
      <c r="D61" s="101">
        <v>1970</v>
      </c>
      <c r="E61" s="101">
        <v>1489</v>
      </c>
      <c r="F61" s="170">
        <v>13485</v>
      </c>
      <c r="G61" s="170">
        <v>5262</v>
      </c>
      <c r="H61" s="170">
        <v>246</v>
      </c>
      <c r="I61" s="170"/>
      <c r="J61" s="170"/>
      <c r="K61" s="101">
        <v>8256</v>
      </c>
      <c r="L61" s="201">
        <v>-4209</v>
      </c>
      <c r="M61" s="101">
        <v>27324</v>
      </c>
      <c r="N61" s="161">
        <v>2080</v>
      </c>
      <c r="O61" s="101">
        <v>25244</v>
      </c>
      <c r="P61" s="101">
        <v>7676200</v>
      </c>
      <c r="Q61" s="171">
        <v>0.3288606341679477</v>
      </c>
    </row>
    <row r="62" spans="2:17" s="97" customFormat="1" ht="21" customHeight="1">
      <c r="B62" s="105" t="s">
        <v>59</v>
      </c>
      <c r="C62" s="106"/>
      <c r="D62" s="108"/>
      <c r="E62" s="108"/>
      <c r="F62" s="106"/>
      <c r="G62" s="106"/>
      <c r="H62" s="106"/>
      <c r="I62" s="106"/>
      <c r="J62" s="106"/>
      <c r="K62" s="108"/>
      <c r="L62" s="199"/>
      <c r="M62" s="108"/>
      <c r="N62" s="116"/>
      <c r="O62" s="115"/>
      <c r="P62" s="115"/>
      <c r="Q62" s="118"/>
    </row>
    <row r="63" spans="1:17" s="97" customFormat="1" ht="12" customHeight="1">
      <c r="A63" s="117">
        <v>823</v>
      </c>
      <c r="B63" s="113" t="s">
        <v>192</v>
      </c>
      <c r="C63" s="170">
        <v>15378</v>
      </c>
      <c r="D63" s="101">
        <v>19075</v>
      </c>
      <c r="E63" s="101">
        <v>9286</v>
      </c>
      <c r="F63" s="170">
        <v>125641</v>
      </c>
      <c r="G63" s="170">
        <v>33168</v>
      </c>
      <c r="H63" s="170">
        <v>1533</v>
      </c>
      <c r="I63" s="170">
        <v>42300</v>
      </c>
      <c r="J63" s="170"/>
      <c r="K63" s="101">
        <v>44685</v>
      </c>
      <c r="L63" s="201">
        <v>-4802</v>
      </c>
      <c r="M63" s="101">
        <v>286264</v>
      </c>
      <c r="N63" s="161">
        <v>25064</v>
      </c>
      <c r="O63" s="101">
        <v>261200</v>
      </c>
      <c r="P63" s="101">
        <v>47867150</v>
      </c>
      <c r="Q63" s="171">
        <v>0.5456769412843673</v>
      </c>
    </row>
    <row r="64" spans="1:17" s="97" customFormat="1" ht="12" customHeight="1">
      <c r="A64" s="117">
        <v>828</v>
      </c>
      <c r="B64" s="113" t="s">
        <v>234</v>
      </c>
      <c r="C64" s="170">
        <v>1820</v>
      </c>
      <c r="D64" s="101">
        <v>6305</v>
      </c>
      <c r="E64" s="101">
        <v>2500</v>
      </c>
      <c r="F64" s="170">
        <v>22477</v>
      </c>
      <c r="G64" s="170">
        <v>13713</v>
      </c>
      <c r="H64" s="170">
        <v>413</v>
      </c>
      <c r="I64" s="170">
        <v>18213</v>
      </c>
      <c r="J64" s="170">
        <v>7500</v>
      </c>
      <c r="K64" s="101">
        <v>24485</v>
      </c>
      <c r="L64" s="201">
        <v>-2371</v>
      </c>
      <c r="M64" s="101">
        <v>95055</v>
      </c>
      <c r="N64" s="161">
        <v>11648</v>
      </c>
      <c r="O64" s="101">
        <v>83407</v>
      </c>
      <c r="P64" s="101">
        <v>12886200</v>
      </c>
      <c r="Q64" s="171">
        <v>0.6472583073365306</v>
      </c>
    </row>
    <row r="65" spans="1:17" s="97" customFormat="1" ht="12" customHeight="1">
      <c r="A65" s="117">
        <v>850</v>
      </c>
      <c r="B65" s="108" t="s">
        <v>238</v>
      </c>
      <c r="C65" s="170">
        <v>1746</v>
      </c>
      <c r="D65" s="101">
        <v>2279</v>
      </c>
      <c r="E65" s="101">
        <v>938</v>
      </c>
      <c r="F65" s="170">
        <v>3921</v>
      </c>
      <c r="G65" s="170">
        <v>5145</v>
      </c>
      <c r="H65" s="170">
        <v>164</v>
      </c>
      <c r="I65" s="170">
        <v>5596</v>
      </c>
      <c r="J65" s="170"/>
      <c r="K65" s="101">
        <v>8852</v>
      </c>
      <c r="L65" s="201">
        <v>-531</v>
      </c>
      <c r="M65" s="101">
        <v>28110</v>
      </c>
      <c r="N65" s="161">
        <v>5151</v>
      </c>
      <c r="O65" s="101">
        <v>22959</v>
      </c>
      <c r="P65" s="101">
        <v>4835300</v>
      </c>
      <c r="Q65" s="171">
        <v>0.47482059024259093</v>
      </c>
    </row>
    <row r="66" spans="1:17" s="97" customFormat="1" ht="12" customHeight="1">
      <c r="A66" s="117">
        <v>824</v>
      </c>
      <c r="B66" s="113" t="s">
        <v>60</v>
      </c>
      <c r="C66" s="170">
        <v>9264</v>
      </c>
      <c r="D66" s="101">
        <v>48905</v>
      </c>
      <c r="E66" s="101">
        <v>20093</v>
      </c>
      <c r="F66" s="170">
        <v>215199</v>
      </c>
      <c r="G66" s="170">
        <v>71768</v>
      </c>
      <c r="H66" s="170">
        <v>3317</v>
      </c>
      <c r="I66" s="170">
        <v>44600</v>
      </c>
      <c r="J66" s="170">
        <v>22271</v>
      </c>
      <c r="K66" s="101">
        <v>114563</v>
      </c>
      <c r="L66" s="201">
        <v>-156502</v>
      </c>
      <c r="M66" s="101">
        <v>393478</v>
      </c>
      <c r="N66" s="161">
        <v>13956</v>
      </c>
      <c r="O66" s="101">
        <v>379522</v>
      </c>
      <c r="P66" s="101">
        <v>103573100</v>
      </c>
      <c r="Q66" s="171">
        <v>0.3664291210748737</v>
      </c>
    </row>
    <row r="67" spans="1:19" s="97" customFormat="1" ht="12" customHeight="1">
      <c r="A67" s="117">
        <v>824.01</v>
      </c>
      <c r="B67" s="113" t="s">
        <v>61</v>
      </c>
      <c r="C67" s="170">
        <v>7680</v>
      </c>
      <c r="D67" s="101">
        <v>33408</v>
      </c>
      <c r="E67" s="101">
        <v>15463</v>
      </c>
      <c r="F67" s="170">
        <v>71078</v>
      </c>
      <c r="G67" s="170">
        <v>55231</v>
      </c>
      <c r="H67" s="170">
        <v>2552</v>
      </c>
      <c r="I67" s="170">
        <v>56500</v>
      </c>
      <c r="J67" s="170">
        <v>17139</v>
      </c>
      <c r="K67" s="101">
        <v>78260</v>
      </c>
      <c r="L67" s="201">
        <v>-15047</v>
      </c>
      <c r="M67" s="101">
        <v>322264</v>
      </c>
      <c r="N67" s="161">
        <v>36827</v>
      </c>
      <c r="O67" s="101">
        <v>285437</v>
      </c>
      <c r="P67" s="101">
        <v>79707200</v>
      </c>
      <c r="Q67" s="171">
        <v>0.3581069213320754</v>
      </c>
      <c r="R67" s="192"/>
      <c r="S67" s="192"/>
    </row>
    <row r="68" spans="1:17" s="97" customFormat="1" ht="12" customHeight="1">
      <c r="A68" s="119">
        <v>844</v>
      </c>
      <c r="B68" s="113" t="s">
        <v>186</v>
      </c>
      <c r="C68" s="170">
        <v>1418</v>
      </c>
      <c r="D68" s="101">
        <v>2929</v>
      </c>
      <c r="E68" s="101">
        <v>1321</v>
      </c>
      <c r="F68" s="170">
        <v>2862</v>
      </c>
      <c r="G68" s="170">
        <v>7246</v>
      </c>
      <c r="H68" s="170">
        <v>218</v>
      </c>
      <c r="I68" s="170">
        <v>5117</v>
      </c>
      <c r="J68" s="170">
        <v>950</v>
      </c>
      <c r="K68" s="101">
        <v>11375</v>
      </c>
      <c r="L68" s="201">
        <v>-1618</v>
      </c>
      <c r="M68" s="101">
        <v>31818</v>
      </c>
      <c r="N68" s="161">
        <v>6468</v>
      </c>
      <c r="O68" s="101">
        <v>25350</v>
      </c>
      <c r="P68" s="101">
        <v>6808950</v>
      </c>
      <c r="Q68" s="171">
        <v>0.37230409975106293</v>
      </c>
    </row>
    <row r="69" spans="1:17" s="97" customFormat="1" ht="12" customHeight="1">
      <c r="A69" s="117">
        <v>822.02</v>
      </c>
      <c r="B69" s="113" t="s">
        <v>335</v>
      </c>
      <c r="C69" s="170">
        <v>1021</v>
      </c>
      <c r="D69" s="101">
        <v>3103</v>
      </c>
      <c r="E69" s="101">
        <v>1452</v>
      </c>
      <c r="F69" s="170">
        <v>4478</v>
      </c>
      <c r="G69" s="170">
        <v>5186</v>
      </c>
      <c r="H69" s="170">
        <v>240</v>
      </c>
      <c r="I69" s="170">
        <v>9900</v>
      </c>
      <c r="J69" s="170"/>
      <c r="K69" s="101">
        <v>7270</v>
      </c>
      <c r="L69" s="201">
        <v>-1614</v>
      </c>
      <c r="M69" s="101">
        <v>31036</v>
      </c>
      <c r="N69" s="161">
        <v>3882</v>
      </c>
      <c r="O69" s="101">
        <v>27154</v>
      </c>
      <c r="P69" s="101">
        <v>7484050</v>
      </c>
      <c r="Q69" s="171">
        <v>0.36282494104128116</v>
      </c>
    </row>
    <row r="70" spans="1:17" s="97" customFormat="1" ht="12" customHeight="1">
      <c r="A70" s="117">
        <v>822.04</v>
      </c>
      <c r="B70" s="113" t="s">
        <v>182</v>
      </c>
      <c r="C70" s="170">
        <v>2475</v>
      </c>
      <c r="D70" s="101">
        <v>8532</v>
      </c>
      <c r="E70" s="101">
        <v>4053</v>
      </c>
      <c r="F70" s="170">
        <v>26458</v>
      </c>
      <c r="G70" s="170">
        <v>14478</v>
      </c>
      <c r="H70" s="170">
        <v>669</v>
      </c>
      <c r="I70" s="170">
        <v>39500</v>
      </c>
      <c r="J70" s="170"/>
      <c r="K70" s="101">
        <v>19987</v>
      </c>
      <c r="L70" s="201">
        <v>-4165</v>
      </c>
      <c r="M70" s="101">
        <v>111987</v>
      </c>
      <c r="N70" s="161">
        <v>14784</v>
      </c>
      <c r="O70" s="101">
        <v>97203</v>
      </c>
      <c r="P70" s="101">
        <v>20893600</v>
      </c>
      <c r="Q70" s="171">
        <v>0.4652285867442662</v>
      </c>
    </row>
    <row r="71" spans="1:17" s="97" customFormat="1" ht="12" customHeight="1">
      <c r="A71" s="117">
        <v>822.08</v>
      </c>
      <c r="B71" s="113" t="s">
        <v>336</v>
      </c>
      <c r="C71" s="170">
        <v>589</v>
      </c>
      <c r="D71" s="101">
        <v>1343</v>
      </c>
      <c r="E71" s="101">
        <v>624</v>
      </c>
      <c r="F71" s="170">
        <v>1916</v>
      </c>
      <c r="G71" s="170">
        <v>2229</v>
      </c>
      <c r="H71" s="170">
        <v>103</v>
      </c>
      <c r="I71" s="170"/>
      <c r="J71" s="170"/>
      <c r="K71" s="101">
        <v>3147</v>
      </c>
      <c r="L71" s="201">
        <v>-842</v>
      </c>
      <c r="M71" s="101">
        <v>9109</v>
      </c>
      <c r="N71" s="161">
        <v>2658</v>
      </c>
      <c r="O71" s="101">
        <v>6451</v>
      </c>
      <c r="P71" s="101">
        <v>3216850</v>
      </c>
      <c r="Q71" s="171">
        <v>0.20053779318277196</v>
      </c>
    </row>
    <row r="72" spans="1:17" s="97" customFormat="1" ht="12" customHeight="1">
      <c r="A72" s="117">
        <v>822.03</v>
      </c>
      <c r="B72" s="113" t="s">
        <v>415</v>
      </c>
      <c r="C72" s="170">
        <v>1996</v>
      </c>
      <c r="D72" s="101">
        <v>6387</v>
      </c>
      <c r="E72" s="101">
        <v>2947</v>
      </c>
      <c r="F72" s="170">
        <v>8923</v>
      </c>
      <c r="G72" s="170">
        <v>10525</v>
      </c>
      <c r="H72" s="170">
        <v>486</v>
      </c>
      <c r="I72" s="170">
        <v>11000</v>
      </c>
      <c r="J72" s="170"/>
      <c r="K72" s="101">
        <v>14961</v>
      </c>
      <c r="L72" s="201">
        <v>-3384</v>
      </c>
      <c r="M72" s="101">
        <v>53841</v>
      </c>
      <c r="N72" s="161">
        <v>15664</v>
      </c>
      <c r="O72" s="101">
        <v>38177</v>
      </c>
      <c r="P72" s="101">
        <v>15189450</v>
      </c>
      <c r="Q72" s="171">
        <v>0.251338922739138</v>
      </c>
    </row>
    <row r="73" spans="1:17" s="97" customFormat="1" ht="12" customHeight="1">
      <c r="A73" s="117">
        <v>822.01</v>
      </c>
      <c r="B73" s="113" t="s">
        <v>230</v>
      </c>
      <c r="C73" s="170">
        <v>2080</v>
      </c>
      <c r="D73" s="101">
        <v>7966</v>
      </c>
      <c r="E73" s="101">
        <v>3805</v>
      </c>
      <c r="F73" s="170">
        <v>24697</v>
      </c>
      <c r="G73" s="170">
        <v>13592</v>
      </c>
      <c r="H73" s="170">
        <v>628</v>
      </c>
      <c r="I73" s="170">
        <v>21000</v>
      </c>
      <c r="J73" s="170"/>
      <c r="K73" s="101">
        <v>18660</v>
      </c>
      <c r="L73" s="201">
        <v>-3818</v>
      </c>
      <c r="M73" s="101">
        <v>88610</v>
      </c>
      <c r="N73" s="161">
        <v>4856</v>
      </c>
      <c r="O73" s="101">
        <v>83754</v>
      </c>
      <c r="P73" s="101">
        <v>19615200</v>
      </c>
      <c r="Q73" s="171">
        <v>0.42698519515477795</v>
      </c>
    </row>
    <row r="74" spans="1:17" s="97" customFormat="1" ht="12" customHeight="1">
      <c r="A74" s="117">
        <v>822</v>
      </c>
      <c r="B74" s="113" t="s">
        <v>62</v>
      </c>
      <c r="C74" s="170">
        <v>828</v>
      </c>
      <c r="D74" s="101">
        <v>1888</v>
      </c>
      <c r="E74" s="101">
        <v>922</v>
      </c>
      <c r="F74" s="170">
        <v>6067</v>
      </c>
      <c r="G74" s="170">
        <v>3295</v>
      </c>
      <c r="H74" s="170">
        <v>152</v>
      </c>
      <c r="I74" s="170"/>
      <c r="J74" s="170"/>
      <c r="K74" s="101">
        <v>4423</v>
      </c>
      <c r="L74" s="201">
        <v>-1068</v>
      </c>
      <c r="M74" s="101">
        <v>16507</v>
      </c>
      <c r="N74" s="161">
        <v>3265</v>
      </c>
      <c r="O74" s="101">
        <v>13242</v>
      </c>
      <c r="P74" s="101">
        <v>4754600</v>
      </c>
      <c r="Q74" s="171">
        <v>0.2785092331636731</v>
      </c>
    </row>
    <row r="75" spans="1:17" s="97" customFormat="1" ht="12" customHeight="1">
      <c r="A75" s="117">
        <v>881</v>
      </c>
      <c r="B75" s="113" t="s">
        <v>63</v>
      </c>
      <c r="C75" s="170">
        <v>3303</v>
      </c>
      <c r="D75" s="101">
        <v>13090</v>
      </c>
      <c r="E75" s="101">
        <v>5715</v>
      </c>
      <c r="F75" s="170">
        <v>26640</v>
      </c>
      <c r="G75" s="170">
        <v>20412</v>
      </c>
      <c r="H75" s="170">
        <v>943</v>
      </c>
      <c r="I75" s="170">
        <v>29000</v>
      </c>
      <c r="J75" s="170">
        <v>6334</v>
      </c>
      <c r="K75" s="101">
        <v>30664</v>
      </c>
      <c r="L75" s="201">
        <v>-6233</v>
      </c>
      <c r="M75" s="101">
        <v>129868</v>
      </c>
      <c r="N75" s="161">
        <v>13802</v>
      </c>
      <c r="O75" s="101">
        <v>116066</v>
      </c>
      <c r="P75" s="101">
        <v>29458250</v>
      </c>
      <c r="Q75" s="171">
        <v>0.39400168034421595</v>
      </c>
    </row>
    <row r="76" spans="1:17" s="97" customFormat="1" ht="12" customHeight="1">
      <c r="A76" s="117">
        <v>869</v>
      </c>
      <c r="B76" s="113" t="s">
        <v>64</v>
      </c>
      <c r="C76" s="170">
        <v>2080</v>
      </c>
      <c r="D76" s="101">
        <v>6897</v>
      </c>
      <c r="E76" s="101">
        <v>2996</v>
      </c>
      <c r="F76" s="170">
        <v>8461</v>
      </c>
      <c r="G76" s="170">
        <v>16433</v>
      </c>
      <c r="H76" s="170">
        <v>495</v>
      </c>
      <c r="I76" s="170">
        <v>11992</v>
      </c>
      <c r="J76" s="170">
        <v>1700</v>
      </c>
      <c r="K76" s="101">
        <v>26783</v>
      </c>
      <c r="L76" s="201">
        <v>-2927</v>
      </c>
      <c r="M76" s="101">
        <v>74910</v>
      </c>
      <c r="N76" s="161">
        <v>13700</v>
      </c>
      <c r="O76" s="101">
        <v>61210</v>
      </c>
      <c r="P76" s="101">
        <v>15442650</v>
      </c>
      <c r="Q76" s="171">
        <v>0.39636979404441597</v>
      </c>
    </row>
    <row r="77" spans="1:17" s="97" customFormat="1" ht="12" customHeight="1">
      <c r="A77" s="117">
        <v>819.01</v>
      </c>
      <c r="B77" s="113" t="s">
        <v>83</v>
      </c>
      <c r="C77" s="170">
        <v>1259</v>
      </c>
      <c r="D77" s="101">
        <v>3722</v>
      </c>
      <c r="E77" s="101">
        <v>1644</v>
      </c>
      <c r="F77" s="170">
        <v>3960</v>
      </c>
      <c r="G77" s="170">
        <v>9018</v>
      </c>
      <c r="H77" s="170">
        <v>271</v>
      </c>
      <c r="I77" s="170">
        <v>6716</v>
      </c>
      <c r="J77" s="170"/>
      <c r="K77" s="101">
        <v>14453</v>
      </c>
      <c r="L77" s="201">
        <v>-1329</v>
      </c>
      <c r="M77" s="101">
        <v>39714</v>
      </c>
      <c r="N77" s="161">
        <v>14925</v>
      </c>
      <c r="O77" s="101">
        <v>24789</v>
      </c>
      <c r="P77" s="101">
        <v>8474100</v>
      </c>
      <c r="Q77" s="171">
        <v>0.2925266399971678</v>
      </c>
    </row>
    <row r="78" spans="1:17" s="97" customFormat="1" ht="12" customHeight="1">
      <c r="A78" s="117">
        <v>831</v>
      </c>
      <c r="B78" s="113" t="s">
        <v>65</v>
      </c>
      <c r="C78" s="170">
        <v>1605</v>
      </c>
      <c r="D78" s="101">
        <v>2146</v>
      </c>
      <c r="E78" s="101">
        <v>941</v>
      </c>
      <c r="F78" s="170">
        <v>7563</v>
      </c>
      <c r="G78" s="170">
        <v>5164</v>
      </c>
      <c r="H78" s="170">
        <v>155</v>
      </c>
      <c r="I78" s="170">
        <v>7564</v>
      </c>
      <c r="J78" s="170"/>
      <c r="K78" s="101">
        <v>8332</v>
      </c>
      <c r="L78" s="201">
        <v>-874</v>
      </c>
      <c r="M78" s="101">
        <v>32596</v>
      </c>
      <c r="N78" s="161">
        <v>6835</v>
      </c>
      <c r="O78" s="101">
        <v>25761</v>
      </c>
      <c r="P78" s="101">
        <v>4852650</v>
      </c>
      <c r="Q78" s="171">
        <v>0.5308645791474762</v>
      </c>
    </row>
    <row r="79" spans="1:17" s="97" customFormat="1" ht="12" customHeight="1">
      <c r="A79" s="117">
        <v>832</v>
      </c>
      <c r="B79" s="113" t="s">
        <v>66</v>
      </c>
      <c r="C79" s="170">
        <v>3868</v>
      </c>
      <c r="D79" s="101">
        <v>7874</v>
      </c>
      <c r="E79" s="101">
        <v>3440</v>
      </c>
      <c r="F79" s="170">
        <v>13972</v>
      </c>
      <c r="G79" s="170">
        <v>18870</v>
      </c>
      <c r="H79" s="170">
        <v>568</v>
      </c>
      <c r="I79" s="170">
        <v>15824</v>
      </c>
      <c r="J79" s="170"/>
      <c r="K79" s="101">
        <v>31379</v>
      </c>
      <c r="L79" s="201">
        <v>-1972</v>
      </c>
      <c r="M79" s="101">
        <v>93823</v>
      </c>
      <c r="N79" s="161">
        <v>15883</v>
      </c>
      <c r="O79" s="101">
        <v>77940</v>
      </c>
      <c r="P79" s="101">
        <v>17732900</v>
      </c>
      <c r="Q79" s="171">
        <v>0.43952201839518634</v>
      </c>
    </row>
    <row r="80" spans="1:17" s="97" customFormat="1" ht="12" customHeight="1">
      <c r="A80" s="117">
        <v>870</v>
      </c>
      <c r="B80" s="113" t="s">
        <v>67</v>
      </c>
      <c r="C80" s="170">
        <v>1391</v>
      </c>
      <c r="D80" s="101">
        <v>5221</v>
      </c>
      <c r="E80" s="101">
        <v>2200</v>
      </c>
      <c r="F80" s="170">
        <v>12395</v>
      </c>
      <c r="G80" s="170">
        <v>12068</v>
      </c>
      <c r="H80" s="170">
        <v>363</v>
      </c>
      <c r="I80" s="170">
        <v>12791</v>
      </c>
      <c r="J80" s="170"/>
      <c r="K80" s="101">
        <v>20278</v>
      </c>
      <c r="L80" s="201">
        <v>-2923</v>
      </c>
      <c r="M80" s="101">
        <v>63784</v>
      </c>
      <c r="N80" s="161">
        <v>12688</v>
      </c>
      <c r="O80" s="101">
        <v>51096</v>
      </c>
      <c r="P80" s="101">
        <v>11341000</v>
      </c>
      <c r="Q80" s="171">
        <v>0.4505422802222026</v>
      </c>
    </row>
    <row r="81" spans="1:17" s="97" customFormat="1" ht="12" customHeight="1">
      <c r="A81" s="117">
        <v>848</v>
      </c>
      <c r="B81" s="113" t="s">
        <v>68</v>
      </c>
      <c r="C81" s="170">
        <v>626</v>
      </c>
      <c r="D81" s="101">
        <v>850</v>
      </c>
      <c r="E81" s="101">
        <v>371</v>
      </c>
      <c r="F81" s="170">
        <v>3362</v>
      </c>
      <c r="G81" s="170">
        <v>2037</v>
      </c>
      <c r="H81" s="170">
        <v>61</v>
      </c>
      <c r="I81" s="170">
        <v>5600</v>
      </c>
      <c r="J81" s="170"/>
      <c r="K81" s="101">
        <v>3300</v>
      </c>
      <c r="L81" s="201">
        <v>-652</v>
      </c>
      <c r="M81" s="101">
        <v>15555</v>
      </c>
      <c r="N81" s="161">
        <v>1877</v>
      </c>
      <c r="O81" s="101">
        <v>13678</v>
      </c>
      <c r="P81" s="101">
        <v>1914650</v>
      </c>
      <c r="Q81" s="171">
        <v>0.7143864413861541</v>
      </c>
    </row>
    <row r="82" spans="1:17" s="97" customFormat="1" ht="12" customHeight="1">
      <c r="A82" s="117">
        <v>878</v>
      </c>
      <c r="B82" s="113" t="s">
        <v>69</v>
      </c>
      <c r="C82" s="170">
        <v>4614</v>
      </c>
      <c r="D82" s="101">
        <v>17295</v>
      </c>
      <c r="E82" s="101">
        <v>8345</v>
      </c>
      <c r="F82" s="170">
        <v>53383</v>
      </c>
      <c r="G82" s="170">
        <v>29808</v>
      </c>
      <c r="H82" s="170">
        <v>1378</v>
      </c>
      <c r="I82" s="170">
        <v>23250</v>
      </c>
      <c r="J82" s="170"/>
      <c r="K82" s="101">
        <v>40516</v>
      </c>
      <c r="L82" s="201">
        <v>-8473</v>
      </c>
      <c r="M82" s="101">
        <v>170116</v>
      </c>
      <c r="N82" s="161">
        <v>18567</v>
      </c>
      <c r="O82" s="101">
        <v>151549</v>
      </c>
      <c r="P82" s="101">
        <v>43017900</v>
      </c>
      <c r="Q82" s="171">
        <v>0.3522928827302123</v>
      </c>
    </row>
    <row r="83" spans="1:17" s="97" customFormat="1" ht="12" customHeight="1">
      <c r="A83" s="117">
        <v>874</v>
      </c>
      <c r="B83" s="113" t="s">
        <v>70</v>
      </c>
      <c r="C83" s="170">
        <v>1588</v>
      </c>
      <c r="D83" s="101">
        <v>3637</v>
      </c>
      <c r="E83" s="101">
        <v>1555</v>
      </c>
      <c r="F83" s="170">
        <v>4491</v>
      </c>
      <c r="G83" s="170">
        <v>8531</v>
      </c>
      <c r="H83" s="170">
        <v>257</v>
      </c>
      <c r="I83" s="170">
        <v>11672</v>
      </c>
      <c r="J83" s="170"/>
      <c r="K83" s="101">
        <v>14124</v>
      </c>
      <c r="L83" s="201">
        <v>-1284</v>
      </c>
      <c r="M83" s="101">
        <v>44571</v>
      </c>
      <c r="N83" s="161">
        <v>9616</v>
      </c>
      <c r="O83" s="101">
        <v>34955</v>
      </c>
      <c r="P83" s="101">
        <v>8016600</v>
      </c>
      <c r="Q83" s="171">
        <v>0.4360327320809321</v>
      </c>
    </row>
    <row r="84" spans="1:17" s="97" customFormat="1" ht="12" customHeight="1">
      <c r="A84" s="117">
        <v>882</v>
      </c>
      <c r="B84" s="113" t="s">
        <v>416</v>
      </c>
      <c r="C84" s="170">
        <v>2116</v>
      </c>
      <c r="D84" s="101">
        <v>6487</v>
      </c>
      <c r="E84" s="101">
        <v>2836</v>
      </c>
      <c r="F84" s="170">
        <v>6119</v>
      </c>
      <c r="G84" s="170">
        <v>15554</v>
      </c>
      <c r="H84" s="170">
        <v>468</v>
      </c>
      <c r="I84" s="170">
        <v>14586</v>
      </c>
      <c r="J84" s="170"/>
      <c r="K84" s="101">
        <v>25194</v>
      </c>
      <c r="L84" s="201">
        <v>-2598</v>
      </c>
      <c r="M84" s="101">
        <v>70762</v>
      </c>
      <c r="N84" s="161">
        <v>13325</v>
      </c>
      <c r="O84" s="101">
        <v>57437</v>
      </c>
      <c r="P84" s="101">
        <v>14616950</v>
      </c>
      <c r="Q84" s="171">
        <v>0.3929479132103482</v>
      </c>
    </row>
    <row r="85" spans="1:17" s="97" customFormat="1" ht="12" customHeight="1">
      <c r="A85" s="117">
        <v>845</v>
      </c>
      <c r="B85" s="113" t="s">
        <v>188</v>
      </c>
      <c r="C85" s="170">
        <v>3230</v>
      </c>
      <c r="D85" s="101">
        <v>5804</v>
      </c>
      <c r="E85" s="101">
        <v>2470</v>
      </c>
      <c r="F85" s="170">
        <v>12534</v>
      </c>
      <c r="G85" s="170">
        <v>13549</v>
      </c>
      <c r="H85" s="170">
        <v>408</v>
      </c>
      <c r="I85" s="170">
        <v>10233</v>
      </c>
      <c r="J85" s="170"/>
      <c r="K85" s="101">
        <v>22741</v>
      </c>
      <c r="L85" s="201">
        <v>-1606</v>
      </c>
      <c r="M85" s="101">
        <v>69363</v>
      </c>
      <c r="N85" s="161">
        <v>10924</v>
      </c>
      <c r="O85" s="101">
        <v>58439</v>
      </c>
      <c r="P85" s="101">
        <v>12732000</v>
      </c>
      <c r="Q85" s="171">
        <v>0.4589930882814955</v>
      </c>
    </row>
    <row r="86" spans="1:17" s="97" customFormat="1" ht="12" customHeight="1">
      <c r="A86" s="117">
        <v>856</v>
      </c>
      <c r="B86" s="113" t="s">
        <v>183</v>
      </c>
      <c r="C86" s="170">
        <v>3166</v>
      </c>
      <c r="D86" s="101">
        <v>10981</v>
      </c>
      <c r="E86" s="101">
        <v>4946</v>
      </c>
      <c r="F86" s="170">
        <v>10722</v>
      </c>
      <c r="G86" s="170">
        <v>27132</v>
      </c>
      <c r="H86" s="170">
        <v>867</v>
      </c>
      <c r="I86" s="170">
        <v>19716</v>
      </c>
      <c r="J86" s="170">
        <v>9246</v>
      </c>
      <c r="K86" s="101">
        <v>42646</v>
      </c>
      <c r="L86" s="201">
        <v>-3959</v>
      </c>
      <c r="M86" s="101">
        <v>125463</v>
      </c>
      <c r="N86" s="161">
        <v>26021</v>
      </c>
      <c r="O86" s="101">
        <v>99442</v>
      </c>
      <c r="P86" s="101">
        <v>25496550</v>
      </c>
      <c r="Q86" s="171">
        <v>0.39002139505148736</v>
      </c>
    </row>
    <row r="87" spans="1:17" s="97" customFormat="1" ht="12" customHeight="1">
      <c r="A87" s="117">
        <v>880</v>
      </c>
      <c r="B87" s="113" t="s">
        <v>337</v>
      </c>
      <c r="C87" s="170">
        <v>1886</v>
      </c>
      <c r="D87" s="101">
        <v>4308</v>
      </c>
      <c r="E87" s="101">
        <v>1907</v>
      </c>
      <c r="F87" s="170">
        <v>10425</v>
      </c>
      <c r="G87" s="170">
        <v>10463</v>
      </c>
      <c r="H87" s="170">
        <v>315</v>
      </c>
      <c r="I87" s="170">
        <v>7755</v>
      </c>
      <c r="J87" s="170"/>
      <c r="K87" s="101">
        <v>17132</v>
      </c>
      <c r="L87" s="201">
        <v>-1190</v>
      </c>
      <c r="M87" s="101">
        <v>53001</v>
      </c>
      <c r="N87" s="161">
        <v>9034</v>
      </c>
      <c r="O87" s="101">
        <v>43967</v>
      </c>
      <c r="P87" s="101">
        <v>9831950</v>
      </c>
      <c r="Q87" s="171">
        <v>0.44718494296655287</v>
      </c>
    </row>
    <row r="88" spans="1:17" s="97" customFormat="1" ht="12" customHeight="1">
      <c r="A88" s="117">
        <v>833</v>
      </c>
      <c r="B88" s="113" t="s">
        <v>71</v>
      </c>
      <c r="C88" s="170">
        <v>9650</v>
      </c>
      <c r="D88" s="101">
        <v>16462</v>
      </c>
      <c r="E88" s="101">
        <v>7278</v>
      </c>
      <c r="F88" s="170">
        <v>28931</v>
      </c>
      <c r="G88" s="170">
        <v>39922</v>
      </c>
      <c r="H88" s="170">
        <v>1201</v>
      </c>
      <c r="I88" s="170">
        <v>35002</v>
      </c>
      <c r="J88" s="170"/>
      <c r="K88" s="101">
        <v>64831</v>
      </c>
      <c r="L88" s="201">
        <v>-4863</v>
      </c>
      <c r="M88" s="101">
        <v>198414</v>
      </c>
      <c r="N88" s="161">
        <v>33419</v>
      </c>
      <c r="O88" s="101">
        <v>164995</v>
      </c>
      <c r="P88" s="101">
        <v>37515650</v>
      </c>
      <c r="Q88" s="171">
        <v>0.43980312216368367</v>
      </c>
    </row>
    <row r="89" spans="1:17" s="97" customFormat="1" ht="12" customHeight="1">
      <c r="A89" s="117">
        <v>884</v>
      </c>
      <c r="B89" s="113" t="s">
        <v>72</v>
      </c>
      <c r="C89" s="170">
        <v>2156</v>
      </c>
      <c r="D89" s="101">
        <v>6917</v>
      </c>
      <c r="E89" s="101">
        <v>3032</v>
      </c>
      <c r="F89" s="170">
        <v>6665</v>
      </c>
      <c r="G89" s="170">
        <v>16633</v>
      </c>
      <c r="H89" s="170">
        <v>601</v>
      </c>
      <c r="I89" s="170">
        <v>22631</v>
      </c>
      <c r="J89" s="170"/>
      <c r="K89" s="101">
        <v>26864</v>
      </c>
      <c r="L89" s="201">
        <v>-2688</v>
      </c>
      <c r="M89" s="101">
        <v>82811</v>
      </c>
      <c r="N89" s="161">
        <v>15915</v>
      </c>
      <c r="O89" s="101">
        <v>66896</v>
      </c>
      <c r="P89" s="101">
        <v>15630650</v>
      </c>
      <c r="Q89" s="171">
        <v>0.4279796425612498</v>
      </c>
    </row>
    <row r="90" spans="1:17" s="97" customFormat="1" ht="12" customHeight="1">
      <c r="A90" s="117">
        <v>876</v>
      </c>
      <c r="B90" s="113" t="s">
        <v>73</v>
      </c>
      <c r="C90" s="170">
        <v>1609</v>
      </c>
      <c r="D90" s="101">
        <v>5997</v>
      </c>
      <c r="E90" s="101">
        <v>2561</v>
      </c>
      <c r="F90" s="170">
        <v>6119</v>
      </c>
      <c r="G90" s="170">
        <v>14047</v>
      </c>
      <c r="H90" s="170">
        <v>423</v>
      </c>
      <c r="I90" s="170">
        <v>21106</v>
      </c>
      <c r="J90" s="170">
        <v>9200</v>
      </c>
      <c r="K90" s="101">
        <v>23289</v>
      </c>
      <c r="L90" s="201">
        <v>-4316</v>
      </c>
      <c r="M90" s="101">
        <v>80035</v>
      </c>
      <c r="N90" s="161">
        <v>12680</v>
      </c>
      <c r="O90" s="101">
        <v>67355</v>
      </c>
      <c r="P90" s="101">
        <v>13200500</v>
      </c>
      <c r="Q90" s="171">
        <v>0.5102458240218173</v>
      </c>
    </row>
    <row r="91" spans="1:17" s="97" customFormat="1" ht="12" customHeight="1">
      <c r="A91" s="117">
        <v>851</v>
      </c>
      <c r="B91" s="113" t="s">
        <v>74</v>
      </c>
      <c r="C91" s="170">
        <v>1176</v>
      </c>
      <c r="D91" s="101">
        <v>4026</v>
      </c>
      <c r="E91" s="101">
        <v>1843</v>
      </c>
      <c r="F91" s="170">
        <v>5668</v>
      </c>
      <c r="G91" s="170">
        <v>6583</v>
      </c>
      <c r="H91" s="170">
        <v>304</v>
      </c>
      <c r="I91" s="170">
        <v>8450</v>
      </c>
      <c r="J91" s="170"/>
      <c r="K91" s="101">
        <v>9432</v>
      </c>
      <c r="L91" s="201">
        <v>-2155</v>
      </c>
      <c r="M91" s="101">
        <v>35327</v>
      </c>
      <c r="N91" s="161">
        <v>5454</v>
      </c>
      <c r="O91" s="101">
        <v>29873</v>
      </c>
      <c r="P91" s="101">
        <v>9500100</v>
      </c>
      <c r="Q91" s="171">
        <v>0.31444932158608857</v>
      </c>
    </row>
    <row r="92" spans="1:17" s="97" customFormat="1" ht="12" customHeight="1">
      <c r="A92" s="117">
        <v>864</v>
      </c>
      <c r="B92" s="113" t="s">
        <v>75</v>
      </c>
      <c r="C92" s="170">
        <v>1432</v>
      </c>
      <c r="D92" s="101">
        <v>3839</v>
      </c>
      <c r="E92" s="101">
        <v>1616</v>
      </c>
      <c r="F92" s="170">
        <v>9996</v>
      </c>
      <c r="G92" s="170">
        <v>8864</v>
      </c>
      <c r="H92" s="170">
        <v>267</v>
      </c>
      <c r="I92" s="170">
        <v>9003</v>
      </c>
      <c r="J92" s="170"/>
      <c r="K92" s="101">
        <v>14908</v>
      </c>
      <c r="L92" s="201">
        <v>-1290</v>
      </c>
      <c r="M92" s="101">
        <v>48635</v>
      </c>
      <c r="N92" s="161">
        <v>13949</v>
      </c>
      <c r="O92" s="101">
        <v>34686</v>
      </c>
      <c r="P92" s="101">
        <v>8329800</v>
      </c>
      <c r="Q92" s="171">
        <v>0.4164085572282648</v>
      </c>
    </row>
    <row r="93" spans="1:17" s="97" customFormat="1" ht="12" customHeight="1">
      <c r="A93" s="117">
        <v>883</v>
      </c>
      <c r="B93" s="113" t="s">
        <v>76</v>
      </c>
      <c r="C93" s="170">
        <v>1328</v>
      </c>
      <c r="D93" s="101">
        <v>3063</v>
      </c>
      <c r="E93" s="101">
        <v>1402</v>
      </c>
      <c r="F93" s="170">
        <v>4415</v>
      </c>
      <c r="G93" s="170">
        <v>5006</v>
      </c>
      <c r="H93" s="170">
        <v>231</v>
      </c>
      <c r="I93" s="170">
        <v>13800</v>
      </c>
      <c r="J93" s="170"/>
      <c r="K93" s="101">
        <v>7175</v>
      </c>
      <c r="L93" s="201">
        <v>-1849</v>
      </c>
      <c r="M93" s="101">
        <v>34571</v>
      </c>
      <c r="N93" s="161">
        <v>4726</v>
      </c>
      <c r="O93" s="101">
        <v>29845</v>
      </c>
      <c r="P93" s="101">
        <v>7224450</v>
      </c>
      <c r="Q93" s="171">
        <v>0.41311103267376753</v>
      </c>
    </row>
    <row r="94" spans="1:17" s="97" customFormat="1" ht="12" customHeight="1">
      <c r="A94" s="117">
        <v>871</v>
      </c>
      <c r="B94" s="113" t="s">
        <v>77</v>
      </c>
      <c r="C94" s="170">
        <v>1239</v>
      </c>
      <c r="D94" s="101">
        <v>3596</v>
      </c>
      <c r="E94" s="101">
        <v>1514</v>
      </c>
      <c r="F94" s="170">
        <v>10456</v>
      </c>
      <c r="G94" s="170">
        <v>8304</v>
      </c>
      <c r="H94" s="170">
        <v>250</v>
      </c>
      <c r="I94" s="170">
        <v>10814</v>
      </c>
      <c r="J94" s="170">
        <v>7500</v>
      </c>
      <c r="K94" s="101">
        <v>13972</v>
      </c>
      <c r="L94" s="201">
        <v>-1277</v>
      </c>
      <c r="M94" s="101">
        <v>56368</v>
      </c>
      <c r="N94" s="161">
        <v>8312</v>
      </c>
      <c r="O94" s="101">
        <v>48056</v>
      </c>
      <c r="P94" s="101">
        <v>7803150</v>
      </c>
      <c r="Q94" s="171">
        <v>0.6158538538923384</v>
      </c>
    </row>
    <row r="95" spans="1:17" s="97" customFormat="1" ht="12" customHeight="1">
      <c r="A95" s="117">
        <v>852</v>
      </c>
      <c r="B95" s="113" t="s">
        <v>78</v>
      </c>
      <c r="C95" s="170">
        <v>2670</v>
      </c>
      <c r="D95" s="101">
        <v>10321</v>
      </c>
      <c r="E95" s="101">
        <v>4366</v>
      </c>
      <c r="F95" s="170">
        <v>80000</v>
      </c>
      <c r="G95" s="170">
        <v>23946</v>
      </c>
      <c r="H95" s="170">
        <v>721</v>
      </c>
      <c r="I95" s="170">
        <v>27839</v>
      </c>
      <c r="J95" s="170"/>
      <c r="K95" s="101">
        <v>40082</v>
      </c>
      <c r="L95" s="201">
        <v>-3959</v>
      </c>
      <c r="M95" s="101">
        <v>185986</v>
      </c>
      <c r="N95" s="161">
        <v>20049</v>
      </c>
      <c r="O95" s="101">
        <v>165937</v>
      </c>
      <c r="P95" s="101">
        <v>22503100</v>
      </c>
      <c r="Q95" s="171">
        <v>0.7373961809706218</v>
      </c>
    </row>
    <row r="96" spans="1:17" s="97" customFormat="1" ht="12" customHeight="1">
      <c r="A96" s="117">
        <v>817.03</v>
      </c>
      <c r="B96" s="113" t="s">
        <v>79</v>
      </c>
      <c r="C96" s="170">
        <v>338</v>
      </c>
      <c r="D96" s="101">
        <v>621</v>
      </c>
      <c r="E96" s="101">
        <v>278</v>
      </c>
      <c r="F96" s="170">
        <v>5108</v>
      </c>
      <c r="G96" s="170">
        <v>991</v>
      </c>
      <c r="H96" s="170">
        <v>46</v>
      </c>
      <c r="I96" s="170"/>
      <c r="J96" s="170"/>
      <c r="K96" s="101">
        <v>1457</v>
      </c>
      <c r="L96" s="201">
        <v>-1977</v>
      </c>
      <c r="M96" s="101">
        <v>6862</v>
      </c>
      <c r="N96" s="161">
        <v>762</v>
      </c>
      <c r="O96" s="101">
        <v>6100</v>
      </c>
      <c r="P96" s="101">
        <v>1430900</v>
      </c>
      <c r="Q96" s="171">
        <v>0.42630512265008036</v>
      </c>
    </row>
    <row r="97" spans="1:17" s="97" customFormat="1" ht="12" customHeight="1">
      <c r="A97" s="117">
        <v>817.04</v>
      </c>
      <c r="B97" s="113" t="s">
        <v>80</v>
      </c>
      <c r="C97" s="170">
        <v>271</v>
      </c>
      <c r="D97" s="101">
        <v>324</v>
      </c>
      <c r="E97" s="101">
        <v>148</v>
      </c>
      <c r="F97" s="170">
        <v>1039</v>
      </c>
      <c r="G97" s="170">
        <v>528</v>
      </c>
      <c r="H97" s="170">
        <v>24</v>
      </c>
      <c r="I97" s="170"/>
      <c r="J97" s="170"/>
      <c r="K97" s="101">
        <v>760</v>
      </c>
      <c r="L97" s="201">
        <v>-345</v>
      </c>
      <c r="M97" s="101">
        <v>2749</v>
      </c>
      <c r="N97" s="161">
        <v>378</v>
      </c>
      <c r="O97" s="101">
        <v>2371</v>
      </c>
      <c r="P97" s="101">
        <v>762600</v>
      </c>
      <c r="Q97" s="171">
        <v>0.3109100445843168</v>
      </c>
    </row>
    <row r="98" spans="1:17" s="97" customFormat="1" ht="12" customHeight="1">
      <c r="A98" s="117">
        <v>817.01</v>
      </c>
      <c r="B98" s="113" t="s">
        <v>81</v>
      </c>
      <c r="C98" s="170">
        <v>1458</v>
      </c>
      <c r="D98" s="101">
        <v>4260</v>
      </c>
      <c r="E98" s="101">
        <v>1977</v>
      </c>
      <c r="F98" s="170">
        <v>18081</v>
      </c>
      <c r="G98" s="170">
        <v>7062</v>
      </c>
      <c r="H98" s="170">
        <v>326</v>
      </c>
      <c r="I98" s="170"/>
      <c r="J98" s="170"/>
      <c r="K98" s="101">
        <v>9979</v>
      </c>
      <c r="L98" s="201">
        <v>-1762</v>
      </c>
      <c r="M98" s="101">
        <v>41381</v>
      </c>
      <c r="N98" s="161">
        <v>2602</v>
      </c>
      <c r="O98" s="101">
        <v>38779</v>
      </c>
      <c r="P98" s="101">
        <v>10191850</v>
      </c>
      <c r="Q98" s="171">
        <v>0.38049029371507626</v>
      </c>
    </row>
    <row r="99" spans="1:17" s="97" customFormat="1" ht="12" customHeight="1">
      <c r="A99" s="117">
        <v>887.02</v>
      </c>
      <c r="B99" s="113" t="s">
        <v>184</v>
      </c>
      <c r="C99" s="170">
        <v>5345</v>
      </c>
      <c r="D99" s="101">
        <v>17875</v>
      </c>
      <c r="E99" s="101">
        <v>8262</v>
      </c>
      <c r="F99" s="170">
        <v>91056</v>
      </c>
      <c r="G99" s="170">
        <v>29511</v>
      </c>
      <c r="H99" s="170">
        <v>1364</v>
      </c>
      <c r="I99" s="170"/>
      <c r="J99" s="170">
        <v>9158</v>
      </c>
      <c r="K99" s="101">
        <v>41874</v>
      </c>
      <c r="L99" s="201">
        <v>-4245</v>
      </c>
      <c r="M99" s="101">
        <v>200200</v>
      </c>
      <c r="N99" s="161">
        <v>15441</v>
      </c>
      <c r="O99" s="101">
        <v>184759</v>
      </c>
      <c r="P99" s="101">
        <v>42589300</v>
      </c>
      <c r="Q99" s="171">
        <v>0.43381553582707394</v>
      </c>
    </row>
    <row r="100" spans="1:17" s="97" customFormat="1" ht="12" customHeight="1">
      <c r="A100" s="117">
        <v>863</v>
      </c>
      <c r="B100" s="113" t="s">
        <v>82</v>
      </c>
      <c r="C100" s="170">
        <v>4916</v>
      </c>
      <c r="D100" s="101">
        <v>19824</v>
      </c>
      <c r="E100" s="101">
        <v>9320</v>
      </c>
      <c r="F100" s="170">
        <v>42276</v>
      </c>
      <c r="G100" s="170">
        <v>33288</v>
      </c>
      <c r="H100" s="170">
        <v>1538</v>
      </c>
      <c r="I100" s="170">
        <v>37500</v>
      </c>
      <c r="J100" s="170">
        <v>30330</v>
      </c>
      <c r="K100" s="101">
        <v>46439</v>
      </c>
      <c r="L100" s="201">
        <v>-9430</v>
      </c>
      <c r="M100" s="101">
        <v>216001</v>
      </c>
      <c r="N100" s="161">
        <v>17959</v>
      </c>
      <c r="O100" s="101">
        <v>198042</v>
      </c>
      <c r="P100" s="101">
        <v>48039400</v>
      </c>
      <c r="Q100" s="171">
        <v>0.4122491121870798</v>
      </c>
    </row>
    <row r="101" spans="1:17" s="97" customFormat="1" ht="12" customHeight="1">
      <c r="A101" s="117">
        <v>825</v>
      </c>
      <c r="B101" s="113" t="s">
        <v>239</v>
      </c>
      <c r="C101" s="170">
        <v>121</v>
      </c>
      <c r="D101" s="101">
        <v>402</v>
      </c>
      <c r="E101" s="101">
        <v>166</v>
      </c>
      <c r="F101" s="170">
        <v>456</v>
      </c>
      <c r="G101" s="170">
        <v>910</v>
      </c>
      <c r="H101" s="170">
        <v>27</v>
      </c>
      <c r="I101" s="170"/>
      <c r="J101" s="170"/>
      <c r="K101" s="101">
        <v>1562</v>
      </c>
      <c r="L101" s="201">
        <v>-142</v>
      </c>
      <c r="M101" s="101">
        <v>3502</v>
      </c>
      <c r="N101" s="161">
        <v>557</v>
      </c>
      <c r="O101" s="101">
        <v>2945</v>
      </c>
      <c r="P101" s="101">
        <v>855400</v>
      </c>
      <c r="Q101" s="171">
        <v>0.3442833761982698</v>
      </c>
    </row>
    <row r="102" spans="1:17" s="97" customFormat="1" ht="12" customHeight="1">
      <c r="A102" s="117">
        <v>818</v>
      </c>
      <c r="B102" s="113" t="s">
        <v>240</v>
      </c>
      <c r="C102" s="170">
        <v>5212</v>
      </c>
      <c r="D102" s="101">
        <v>19431</v>
      </c>
      <c r="E102" s="101">
        <v>8762</v>
      </c>
      <c r="F102" s="170">
        <v>60235</v>
      </c>
      <c r="G102" s="170">
        <v>48061</v>
      </c>
      <c r="H102" s="170">
        <v>1446</v>
      </c>
      <c r="I102" s="170">
        <v>44887</v>
      </c>
      <c r="J102" s="170"/>
      <c r="K102" s="101">
        <v>75462</v>
      </c>
      <c r="L102" s="201">
        <v>-6451</v>
      </c>
      <c r="M102" s="101">
        <v>257045</v>
      </c>
      <c r="N102" s="161">
        <v>53998</v>
      </c>
      <c r="O102" s="101">
        <v>203047</v>
      </c>
      <c r="P102" s="101">
        <v>45164050</v>
      </c>
      <c r="Q102" s="171">
        <v>0.4495765990871058</v>
      </c>
    </row>
    <row r="103" spans="1:17" s="97" customFormat="1" ht="12" customHeight="1">
      <c r="A103" s="117">
        <v>821</v>
      </c>
      <c r="B103" s="113" t="s">
        <v>242</v>
      </c>
      <c r="C103" s="170">
        <v>5132</v>
      </c>
      <c r="D103" s="101">
        <v>21467</v>
      </c>
      <c r="E103" s="101">
        <v>9110</v>
      </c>
      <c r="F103" s="170">
        <v>72888</v>
      </c>
      <c r="G103" s="170">
        <v>49969</v>
      </c>
      <c r="H103" s="170">
        <v>1504</v>
      </c>
      <c r="I103" s="170">
        <v>53244</v>
      </c>
      <c r="J103" s="170"/>
      <c r="K103" s="101">
        <v>83367</v>
      </c>
      <c r="L103" s="201">
        <v>-6880</v>
      </c>
      <c r="M103" s="101">
        <v>289801</v>
      </c>
      <c r="N103" s="161">
        <v>44304</v>
      </c>
      <c r="O103" s="101">
        <v>245497</v>
      </c>
      <c r="P103" s="101">
        <v>46957400</v>
      </c>
      <c r="Q103" s="171">
        <v>0.5228079067410035</v>
      </c>
    </row>
    <row r="104" spans="1:17" s="97" customFormat="1" ht="12" customHeight="1">
      <c r="A104" s="117">
        <v>819</v>
      </c>
      <c r="B104" s="113" t="s">
        <v>241</v>
      </c>
      <c r="C104" s="170">
        <v>3187</v>
      </c>
      <c r="D104" s="101">
        <v>12566</v>
      </c>
      <c r="E104" s="101">
        <v>5707</v>
      </c>
      <c r="F104" s="170">
        <v>12019</v>
      </c>
      <c r="G104" s="170">
        <v>31305</v>
      </c>
      <c r="H104" s="170">
        <v>942</v>
      </c>
      <c r="I104" s="170">
        <v>10924</v>
      </c>
      <c r="J104" s="170"/>
      <c r="K104" s="101">
        <v>48799</v>
      </c>
      <c r="L104" s="201">
        <v>-3228</v>
      </c>
      <c r="M104" s="101">
        <v>122221</v>
      </c>
      <c r="N104" s="161">
        <v>8189</v>
      </c>
      <c r="O104" s="101">
        <v>114032</v>
      </c>
      <c r="P104" s="101">
        <v>29418700</v>
      </c>
      <c r="Q104" s="171">
        <v>0.3876173998171231</v>
      </c>
    </row>
    <row r="105" spans="1:17" s="97" customFormat="1" ht="12" customHeight="1">
      <c r="A105" s="117">
        <v>820</v>
      </c>
      <c r="B105" s="113" t="s">
        <v>417</v>
      </c>
      <c r="C105" s="170">
        <v>2367</v>
      </c>
      <c r="D105" s="101">
        <v>5928</v>
      </c>
      <c r="E105" s="101">
        <v>2438</v>
      </c>
      <c r="F105" s="170">
        <v>12335</v>
      </c>
      <c r="G105" s="170">
        <v>13371</v>
      </c>
      <c r="H105" s="170">
        <v>402</v>
      </c>
      <c r="I105" s="170"/>
      <c r="J105" s="170"/>
      <c r="K105" s="101">
        <v>24023</v>
      </c>
      <c r="L105" s="201">
        <v>-1379</v>
      </c>
      <c r="M105" s="101">
        <v>59485</v>
      </c>
      <c r="N105" s="161">
        <v>889</v>
      </c>
      <c r="O105" s="101">
        <v>58596</v>
      </c>
      <c r="P105" s="101">
        <v>12565500</v>
      </c>
      <c r="Q105" s="171">
        <v>0.46632445983048826</v>
      </c>
    </row>
    <row r="106" spans="1:17" s="97" customFormat="1" ht="12" customHeight="1">
      <c r="A106" s="117">
        <v>859</v>
      </c>
      <c r="B106" s="113" t="s">
        <v>235</v>
      </c>
      <c r="C106" s="170">
        <v>1962</v>
      </c>
      <c r="D106" s="101">
        <v>7915</v>
      </c>
      <c r="E106" s="101">
        <v>3398</v>
      </c>
      <c r="F106" s="170">
        <v>60000</v>
      </c>
      <c r="G106" s="170">
        <v>18638</v>
      </c>
      <c r="H106" s="170">
        <v>561</v>
      </c>
      <c r="I106" s="170">
        <v>30366</v>
      </c>
      <c r="J106" s="170">
        <v>850</v>
      </c>
      <c r="K106" s="101">
        <v>30739</v>
      </c>
      <c r="L106" s="201">
        <v>-2082</v>
      </c>
      <c r="M106" s="101">
        <v>152347</v>
      </c>
      <c r="N106" s="161">
        <v>20661</v>
      </c>
      <c r="O106" s="101">
        <v>131686</v>
      </c>
      <c r="P106" s="101">
        <v>17514500</v>
      </c>
      <c r="Q106" s="171">
        <v>0.7518684518541779</v>
      </c>
    </row>
    <row r="107" spans="1:17" s="97" customFormat="1" ht="12" customHeight="1">
      <c r="A107" s="117">
        <v>834</v>
      </c>
      <c r="B107" s="113" t="s">
        <v>211</v>
      </c>
      <c r="C107" s="170">
        <v>1902</v>
      </c>
      <c r="D107" s="101">
        <v>5324</v>
      </c>
      <c r="E107" s="101">
        <v>2316</v>
      </c>
      <c r="F107" s="170">
        <v>11519</v>
      </c>
      <c r="G107" s="170">
        <v>24342</v>
      </c>
      <c r="H107" s="170">
        <v>382</v>
      </c>
      <c r="I107" s="170">
        <v>15510</v>
      </c>
      <c r="J107" s="170">
        <v>850</v>
      </c>
      <c r="K107" s="101">
        <v>20677</v>
      </c>
      <c r="L107" s="201">
        <v>-2458</v>
      </c>
      <c r="M107" s="101">
        <v>80364</v>
      </c>
      <c r="N107" s="161">
        <v>14519</v>
      </c>
      <c r="O107" s="101">
        <v>65845</v>
      </c>
      <c r="P107" s="101">
        <v>11935900</v>
      </c>
      <c r="Q107" s="171">
        <v>0.5516550909441266</v>
      </c>
    </row>
    <row r="108" spans="1:17" s="97" customFormat="1" ht="12" customHeight="1">
      <c r="A108" s="117">
        <v>846</v>
      </c>
      <c r="B108" s="113" t="s">
        <v>180</v>
      </c>
      <c r="C108" s="170">
        <v>2664</v>
      </c>
      <c r="D108" s="101">
        <v>9651</v>
      </c>
      <c r="E108" s="101">
        <v>4441</v>
      </c>
      <c r="F108" s="170">
        <v>13490</v>
      </c>
      <c r="G108" s="170">
        <v>27636</v>
      </c>
      <c r="H108" s="170">
        <v>733</v>
      </c>
      <c r="I108" s="170">
        <v>13000</v>
      </c>
      <c r="J108" s="170"/>
      <c r="K108" s="101">
        <v>22608</v>
      </c>
      <c r="L108" s="201">
        <v>-4794</v>
      </c>
      <c r="M108" s="101">
        <v>89429</v>
      </c>
      <c r="N108" s="161">
        <v>22157</v>
      </c>
      <c r="O108" s="101">
        <v>67272</v>
      </c>
      <c r="P108" s="101">
        <v>22894150</v>
      </c>
      <c r="Q108" s="171">
        <v>0.29383925587977716</v>
      </c>
    </row>
    <row r="109" spans="1:17" s="97" customFormat="1" ht="12" customHeight="1">
      <c r="A109" s="117">
        <v>829</v>
      </c>
      <c r="B109" s="113" t="s">
        <v>181</v>
      </c>
      <c r="C109" s="170">
        <v>1776</v>
      </c>
      <c r="D109" s="101">
        <v>6538</v>
      </c>
      <c r="E109" s="101">
        <v>3144</v>
      </c>
      <c r="F109" s="170">
        <v>9535</v>
      </c>
      <c r="G109" s="170">
        <v>19564</v>
      </c>
      <c r="H109" s="170">
        <v>519</v>
      </c>
      <c r="I109" s="170">
        <v>6350</v>
      </c>
      <c r="J109" s="170"/>
      <c r="K109" s="101">
        <v>15316</v>
      </c>
      <c r="L109" s="201">
        <v>-3356</v>
      </c>
      <c r="M109" s="101">
        <v>59386</v>
      </c>
      <c r="N109" s="161">
        <v>12978</v>
      </c>
      <c r="O109" s="101">
        <v>46408</v>
      </c>
      <c r="P109" s="101">
        <v>16207400</v>
      </c>
      <c r="Q109" s="171">
        <v>0.2863383392771203</v>
      </c>
    </row>
    <row r="110" spans="1:17" s="97" customFormat="1" ht="12" customHeight="1">
      <c r="A110" s="117">
        <v>837</v>
      </c>
      <c r="B110" s="113" t="s">
        <v>84</v>
      </c>
      <c r="C110" s="170">
        <v>1865</v>
      </c>
      <c r="D110" s="101">
        <v>6634</v>
      </c>
      <c r="E110" s="101">
        <v>2843</v>
      </c>
      <c r="F110" s="170">
        <v>21808</v>
      </c>
      <c r="G110" s="170">
        <v>12701</v>
      </c>
      <c r="H110" s="170">
        <v>469</v>
      </c>
      <c r="I110" s="170">
        <v>17500</v>
      </c>
      <c r="J110" s="170">
        <v>3381</v>
      </c>
      <c r="K110" s="101">
        <v>25763</v>
      </c>
      <c r="L110" s="201">
        <v>-1719</v>
      </c>
      <c r="M110" s="101">
        <v>91245</v>
      </c>
      <c r="N110" s="161">
        <v>11853</v>
      </c>
      <c r="O110" s="101">
        <v>79392</v>
      </c>
      <c r="P110" s="101">
        <v>14656850</v>
      </c>
      <c r="Q110" s="171">
        <v>0.5416716415873806</v>
      </c>
    </row>
    <row r="111" spans="1:17" s="97" customFormat="1" ht="12" customHeight="1">
      <c r="A111" s="117">
        <v>875</v>
      </c>
      <c r="B111" s="113" t="s">
        <v>85</v>
      </c>
      <c r="C111" s="170">
        <v>1253</v>
      </c>
      <c r="D111" s="101">
        <v>2776</v>
      </c>
      <c r="E111" s="101">
        <v>1306</v>
      </c>
      <c r="F111" s="170">
        <v>2812</v>
      </c>
      <c r="G111" s="170">
        <v>15597</v>
      </c>
      <c r="H111" s="170">
        <v>216</v>
      </c>
      <c r="I111" s="170">
        <v>9114</v>
      </c>
      <c r="J111" s="170"/>
      <c r="K111" s="101">
        <v>10782</v>
      </c>
      <c r="L111" s="201">
        <v>-1516</v>
      </c>
      <c r="M111" s="101">
        <v>42340</v>
      </c>
      <c r="N111" s="161">
        <v>14868</v>
      </c>
      <c r="O111" s="101">
        <v>27472</v>
      </c>
      <c r="P111" s="101">
        <v>6734200</v>
      </c>
      <c r="Q111" s="171">
        <v>0.40794749190698226</v>
      </c>
    </row>
    <row r="112" spans="1:17" s="97" customFormat="1" ht="12" customHeight="1">
      <c r="A112" s="117">
        <v>888.01</v>
      </c>
      <c r="B112" s="113" t="s">
        <v>189</v>
      </c>
      <c r="C112" s="170">
        <v>3436</v>
      </c>
      <c r="D112" s="101">
        <v>6629</v>
      </c>
      <c r="E112" s="101">
        <v>2996</v>
      </c>
      <c r="F112" s="170">
        <v>15188</v>
      </c>
      <c r="G112" s="170">
        <v>16435</v>
      </c>
      <c r="H112" s="170">
        <v>495</v>
      </c>
      <c r="I112" s="170">
        <v>12152</v>
      </c>
      <c r="J112" s="170"/>
      <c r="K112" s="101">
        <v>26344</v>
      </c>
      <c r="L112" s="201">
        <v>-1763</v>
      </c>
      <c r="M112" s="101">
        <v>81912</v>
      </c>
      <c r="N112" s="161">
        <v>12343</v>
      </c>
      <c r="O112" s="101">
        <v>69569</v>
      </c>
      <c r="P112" s="101">
        <v>15444600</v>
      </c>
      <c r="Q112" s="171">
        <v>0.4504422257617549</v>
      </c>
    </row>
    <row r="113" spans="1:17" s="97" customFormat="1" ht="12" customHeight="1">
      <c r="A113" s="117">
        <v>820.02</v>
      </c>
      <c r="B113" s="113" t="s">
        <v>190</v>
      </c>
      <c r="C113" s="170">
        <v>2207</v>
      </c>
      <c r="D113" s="101">
        <v>4575</v>
      </c>
      <c r="E113" s="101">
        <v>2000</v>
      </c>
      <c r="F113" s="170">
        <v>8292</v>
      </c>
      <c r="G113" s="170">
        <v>10971</v>
      </c>
      <c r="H113" s="170">
        <v>330</v>
      </c>
      <c r="I113" s="170">
        <v>3773</v>
      </c>
      <c r="J113" s="170"/>
      <c r="K113" s="101">
        <v>17967</v>
      </c>
      <c r="L113" s="201">
        <v>-1131</v>
      </c>
      <c r="M113" s="101">
        <v>48984</v>
      </c>
      <c r="N113" s="161">
        <v>13630</v>
      </c>
      <c r="O113" s="101">
        <v>35354</v>
      </c>
      <c r="P113" s="101">
        <v>10309650</v>
      </c>
      <c r="Q113" s="171">
        <v>0.34292143768217154</v>
      </c>
    </row>
    <row r="114" spans="1:17" s="97" customFormat="1" ht="12" customHeight="1">
      <c r="A114" s="117">
        <v>868</v>
      </c>
      <c r="B114" s="113" t="s">
        <v>86</v>
      </c>
      <c r="C114" s="170">
        <v>1195</v>
      </c>
      <c r="D114" s="101">
        <v>2768</v>
      </c>
      <c r="E114" s="101">
        <v>1191</v>
      </c>
      <c r="F114" s="170">
        <v>5943</v>
      </c>
      <c r="G114" s="170">
        <v>16435</v>
      </c>
      <c r="H114" s="170">
        <v>197</v>
      </c>
      <c r="I114" s="170">
        <v>6670</v>
      </c>
      <c r="J114" s="170">
        <v>350</v>
      </c>
      <c r="K114" s="101">
        <v>10751</v>
      </c>
      <c r="L114" s="201">
        <v>-1362</v>
      </c>
      <c r="M114" s="101">
        <v>44138</v>
      </c>
      <c r="N114" s="161">
        <v>12343</v>
      </c>
      <c r="O114" s="101">
        <v>31795</v>
      </c>
      <c r="P114" s="101">
        <v>6138700</v>
      </c>
      <c r="Q114" s="171">
        <v>0.5179435385342174</v>
      </c>
    </row>
    <row r="115" spans="1:17" s="97" customFormat="1" ht="12" customHeight="1">
      <c r="A115" s="117">
        <v>842</v>
      </c>
      <c r="B115" s="113" t="s">
        <v>418</v>
      </c>
      <c r="C115" s="170">
        <v>625</v>
      </c>
      <c r="D115" s="101">
        <v>819</v>
      </c>
      <c r="E115" s="101">
        <v>336</v>
      </c>
      <c r="F115" s="170">
        <v>1546</v>
      </c>
      <c r="G115" s="170">
        <v>6532</v>
      </c>
      <c r="H115" s="170">
        <v>55</v>
      </c>
      <c r="I115" s="170">
        <v>1919</v>
      </c>
      <c r="J115" s="170"/>
      <c r="K115" s="101">
        <v>3229</v>
      </c>
      <c r="L115" s="201">
        <v>-331</v>
      </c>
      <c r="M115" s="101">
        <v>14730</v>
      </c>
      <c r="N115" s="161">
        <v>7052</v>
      </c>
      <c r="O115" s="101">
        <v>7678</v>
      </c>
      <c r="P115" s="101">
        <v>1731700</v>
      </c>
      <c r="Q115" s="171">
        <v>0.4433793382225559</v>
      </c>
    </row>
    <row r="116" spans="1:17" s="97" customFormat="1" ht="12" customHeight="1">
      <c r="A116" s="117">
        <v>867</v>
      </c>
      <c r="B116" s="113" t="s">
        <v>87</v>
      </c>
      <c r="C116" s="170">
        <v>575</v>
      </c>
      <c r="D116" s="101">
        <v>1378</v>
      </c>
      <c r="E116" s="101">
        <v>574</v>
      </c>
      <c r="F116" s="170">
        <v>5351</v>
      </c>
      <c r="G116" s="170">
        <v>1843</v>
      </c>
      <c r="H116" s="170">
        <v>95</v>
      </c>
      <c r="I116" s="170">
        <v>5756</v>
      </c>
      <c r="J116" s="170"/>
      <c r="K116" s="101">
        <v>5353</v>
      </c>
      <c r="L116" s="201">
        <v>-759</v>
      </c>
      <c r="M116" s="101">
        <v>20166</v>
      </c>
      <c r="N116" s="161">
        <v>2213</v>
      </c>
      <c r="O116" s="101">
        <v>17953</v>
      </c>
      <c r="P116" s="101">
        <v>2956950</v>
      </c>
      <c r="Q116" s="171">
        <v>0.6071458766634539</v>
      </c>
    </row>
    <row r="117" spans="1:17" s="97" customFormat="1" ht="12" customHeight="1">
      <c r="A117" s="117">
        <v>872</v>
      </c>
      <c r="B117" s="113" t="s">
        <v>88</v>
      </c>
      <c r="C117" s="170">
        <v>4034</v>
      </c>
      <c r="D117" s="101">
        <v>15960</v>
      </c>
      <c r="E117" s="101">
        <v>6874</v>
      </c>
      <c r="F117" s="170">
        <v>17641</v>
      </c>
      <c r="G117" s="170">
        <v>37704</v>
      </c>
      <c r="H117" s="170">
        <v>1135</v>
      </c>
      <c r="I117" s="170">
        <v>24161</v>
      </c>
      <c r="J117" s="170">
        <v>7086</v>
      </c>
      <c r="K117" s="101">
        <v>61983</v>
      </c>
      <c r="L117" s="201">
        <v>-4634</v>
      </c>
      <c r="M117" s="101">
        <v>171944</v>
      </c>
      <c r="N117" s="161">
        <v>24810</v>
      </c>
      <c r="O117" s="101">
        <v>147134</v>
      </c>
      <c r="P117" s="101">
        <v>35431350</v>
      </c>
      <c r="Q117" s="171">
        <v>0.415265012481884</v>
      </c>
    </row>
    <row r="118" spans="1:17" s="97" customFormat="1" ht="12" customHeight="1">
      <c r="A118" s="117">
        <v>877</v>
      </c>
      <c r="B118" s="113" t="s">
        <v>212</v>
      </c>
      <c r="C118" s="170">
        <v>1239</v>
      </c>
      <c r="D118" s="101">
        <v>2512</v>
      </c>
      <c r="E118" s="101">
        <v>1055</v>
      </c>
      <c r="F118" s="170">
        <v>3107</v>
      </c>
      <c r="G118" s="170">
        <v>5789</v>
      </c>
      <c r="H118" s="170">
        <v>174</v>
      </c>
      <c r="I118" s="170">
        <v>11352</v>
      </c>
      <c r="J118" s="170"/>
      <c r="K118" s="101">
        <v>9755</v>
      </c>
      <c r="L118" s="201">
        <v>-1292</v>
      </c>
      <c r="M118" s="101">
        <v>33691</v>
      </c>
      <c r="N118" s="161">
        <v>6667</v>
      </c>
      <c r="O118" s="101">
        <v>27024</v>
      </c>
      <c r="P118" s="101">
        <v>5440250</v>
      </c>
      <c r="Q118" s="171">
        <v>0.4967418776710629</v>
      </c>
    </row>
    <row r="119" spans="1:17" s="97" customFormat="1" ht="12" customHeight="1">
      <c r="A119" s="117">
        <v>853</v>
      </c>
      <c r="B119" s="113" t="s">
        <v>419</v>
      </c>
      <c r="C119" s="170">
        <v>2829</v>
      </c>
      <c r="D119" s="101">
        <v>9217</v>
      </c>
      <c r="E119" s="101">
        <v>4108</v>
      </c>
      <c r="F119" s="170">
        <v>23867</v>
      </c>
      <c r="G119" s="170">
        <v>22535</v>
      </c>
      <c r="H119" s="170">
        <v>678</v>
      </c>
      <c r="I119" s="170">
        <v>18465</v>
      </c>
      <c r="J119" s="170">
        <v>4500</v>
      </c>
      <c r="K119" s="101">
        <v>35796</v>
      </c>
      <c r="L119" s="201">
        <v>-2324</v>
      </c>
      <c r="M119" s="101">
        <v>119671</v>
      </c>
      <c r="N119" s="161">
        <v>22144</v>
      </c>
      <c r="O119" s="101">
        <v>97527</v>
      </c>
      <c r="P119" s="101">
        <v>21176600</v>
      </c>
      <c r="Q119" s="171">
        <v>0.4605413522472918</v>
      </c>
    </row>
    <row r="120" spans="1:17" s="97" customFormat="1" ht="12" customHeight="1">
      <c r="A120" s="117">
        <v>858</v>
      </c>
      <c r="B120" s="113" t="s">
        <v>236</v>
      </c>
      <c r="C120" s="170">
        <v>5871</v>
      </c>
      <c r="D120" s="101">
        <v>23542</v>
      </c>
      <c r="E120" s="101">
        <v>9844</v>
      </c>
      <c r="F120" s="170">
        <v>39272</v>
      </c>
      <c r="G120" s="170">
        <v>53999</v>
      </c>
      <c r="H120" s="170">
        <v>1625</v>
      </c>
      <c r="I120" s="170">
        <v>40059</v>
      </c>
      <c r="J120" s="170"/>
      <c r="K120" s="101">
        <v>91428</v>
      </c>
      <c r="L120" s="201">
        <v>-5569</v>
      </c>
      <c r="M120" s="101">
        <v>260071</v>
      </c>
      <c r="N120" s="161">
        <v>44536</v>
      </c>
      <c r="O120" s="101">
        <v>215535</v>
      </c>
      <c r="P120" s="101">
        <v>50744650</v>
      </c>
      <c r="Q120" s="171">
        <v>0.4247442833875098</v>
      </c>
    </row>
    <row r="121" spans="1:17" s="97" customFormat="1" ht="12" customHeight="1">
      <c r="A121" s="117">
        <v>879</v>
      </c>
      <c r="B121" s="113" t="s">
        <v>237</v>
      </c>
      <c r="C121" s="170">
        <v>2667</v>
      </c>
      <c r="D121" s="101">
        <v>8561</v>
      </c>
      <c r="E121" s="101">
        <v>3719</v>
      </c>
      <c r="F121" s="170">
        <v>7935</v>
      </c>
      <c r="G121" s="170">
        <v>20401</v>
      </c>
      <c r="H121" s="170">
        <v>614</v>
      </c>
      <c r="I121" s="170">
        <v>15039</v>
      </c>
      <c r="J121" s="170"/>
      <c r="K121" s="101">
        <v>33245</v>
      </c>
      <c r="L121" s="201">
        <v>-3527</v>
      </c>
      <c r="M121" s="101">
        <v>88654</v>
      </c>
      <c r="N121" s="161">
        <v>15347</v>
      </c>
      <c r="O121" s="101">
        <v>73307</v>
      </c>
      <c r="P121" s="101">
        <v>19171400</v>
      </c>
      <c r="Q121" s="171">
        <v>0.382376873885058</v>
      </c>
    </row>
    <row r="122" spans="1:17" s="97" customFormat="1" ht="12" customHeight="1">
      <c r="A122" s="117">
        <v>835</v>
      </c>
      <c r="B122" s="113" t="s">
        <v>89</v>
      </c>
      <c r="C122" s="170">
        <v>4466</v>
      </c>
      <c r="D122" s="101">
        <v>18603</v>
      </c>
      <c r="E122" s="101">
        <v>8604</v>
      </c>
      <c r="F122" s="170">
        <v>152783</v>
      </c>
      <c r="G122" s="170">
        <v>30733</v>
      </c>
      <c r="H122" s="170">
        <v>1420</v>
      </c>
      <c r="I122" s="170">
        <v>16500</v>
      </c>
      <c r="J122" s="170"/>
      <c r="K122" s="101">
        <v>43579</v>
      </c>
      <c r="L122" s="201">
        <v>-106400</v>
      </c>
      <c r="M122" s="101">
        <v>170288</v>
      </c>
      <c r="N122" s="161">
        <v>17082</v>
      </c>
      <c r="O122" s="101">
        <v>153206</v>
      </c>
      <c r="P122" s="101">
        <v>44353050</v>
      </c>
      <c r="Q122" s="171">
        <v>0.34542382090972323</v>
      </c>
    </row>
    <row r="123" spans="1:17" s="97" customFormat="1" ht="12" customHeight="1">
      <c r="A123" s="117">
        <v>855</v>
      </c>
      <c r="B123" s="113" t="s">
        <v>420</v>
      </c>
      <c r="C123" s="170">
        <v>2060</v>
      </c>
      <c r="D123" s="101">
        <v>3595</v>
      </c>
      <c r="E123" s="101">
        <v>1602</v>
      </c>
      <c r="F123" s="170">
        <v>3924</v>
      </c>
      <c r="G123" s="170">
        <v>8789</v>
      </c>
      <c r="H123" s="170">
        <v>264</v>
      </c>
      <c r="I123" s="170">
        <v>8514</v>
      </c>
      <c r="J123" s="170">
        <v>2450</v>
      </c>
      <c r="K123" s="101">
        <v>14162</v>
      </c>
      <c r="L123" s="201">
        <v>-9112</v>
      </c>
      <c r="M123" s="101">
        <v>36248</v>
      </c>
      <c r="N123" s="161">
        <v>8168</v>
      </c>
      <c r="O123" s="101">
        <v>28080</v>
      </c>
      <c r="P123" s="101">
        <v>8258850</v>
      </c>
      <c r="Q123" s="171">
        <v>0.339998910259903</v>
      </c>
    </row>
    <row r="124" spans="1:17" s="97" customFormat="1" ht="12" customHeight="1">
      <c r="A124" s="117">
        <v>840</v>
      </c>
      <c r="B124" s="113" t="s">
        <v>421</v>
      </c>
      <c r="C124" s="170">
        <v>2823</v>
      </c>
      <c r="D124" s="101">
        <v>11165</v>
      </c>
      <c r="E124" s="101">
        <v>4704</v>
      </c>
      <c r="F124" s="170">
        <v>23407</v>
      </c>
      <c r="G124" s="170">
        <v>25803</v>
      </c>
      <c r="H124" s="170">
        <v>776</v>
      </c>
      <c r="I124" s="170">
        <v>29058</v>
      </c>
      <c r="J124" s="170"/>
      <c r="K124" s="101">
        <v>43358</v>
      </c>
      <c r="L124" s="201">
        <v>-3585</v>
      </c>
      <c r="M124" s="101">
        <v>137509</v>
      </c>
      <c r="N124" s="161">
        <v>23256</v>
      </c>
      <c r="O124" s="101">
        <v>114253</v>
      </c>
      <c r="P124" s="101">
        <v>24247400</v>
      </c>
      <c r="Q124" s="171">
        <v>0.47119691183384615</v>
      </c>
    </row>
    <row r="125" spans="1:17" s="97" customFormat="1" ht="12" customHeight="1">
      <c r="A125" s="117">
        <v>873</v>
      </c>
      <c r="B125" s="113" t="s">
        <v>185</v>
      </c>
      <c r="C125" s="170">
        <v>3209</v>
      </c>
      <c r="D125" s="101">
        <v>12096</v>
      </c>
      <c r="E125" s="101">
        <v>5093</v>
      </c>
      <c r="F125" s="170">
        <v>11019</v>
      </c>
      <c r="G125" s="170">
        <v>27938</v>
      </c>
      <c r="H125" s="170">
        <v>841</v>
      </c>
      <c r="I125" s="170">
        <v>23664</v>
      </c>
      <c r="J125" s="170">
        <v>10000</v>
      </c>
      <c r="K125" s="101">
        <v>46976</v>
      </c>
      <c r="L125" s="201">
        <v>-3578</v>
      </c>
      <c r="M125" s="101">
        <v>137258</v>
      </c>
      <c r="N125" s="161">
        <v>25209</v>
      </c>
      <c r="O125" s="101">
        <v>112049</v>
      </c>
      <c r="P125" s="101">
        <v>26254250</v>
      </c>
      <c r="Q125" s="171">
        <v>0.4267842349333918</v>
      </c>
    </row>
    <row r="126" spans="1:17" s="97" customFormat="1" ht="12" customHeight="1">
      <c r="A126" s="117">
        <v>865</v>
      </c>
      <c r="B126" s="113" t="s">
        <v>187</v>
      </c>
      <c r="C126" s="170">
        <v>3306</v>
      </c>
      <c r="D126" s="101">
        <v>9456</v>
      </c>
      <c r="E126" s="101">
        <v>4319</v>
      </c>
      <c r="F126" s="170">
        <v>9454</v>
      </c>
      <c r="G126" s="170">
        <v>23693</v>
      </c>
      <c r="H126" s="170">
        <v>713</v>
      </c>
      <c r="I126" s="170">
        <v>27229</v>
      </c>
      <c r="J126" s="170">
        <v>4500</v>
      </c>
      <c r="K126" s="101">
        <v>36722</v>
      </c>
      <c r="L126" s="201">
        <v>-2443</v>
      </c>
      <c r="M126" s="101">
        <v>116949</v>
      </c>
      <c r="N126" s="161">
        <v>24717</v>
      </c>
      <c r="O126" s="101">
        <v>92232</v>
      </c>
      <c r="P126" s="101">
        <v>22265050</v>
      </c>
      <c r="Q126" s="171">
        <v>0.4142456450805186</v>
      </c>
    </row>
    <row r="127" spans="1:17" s="97" customFormat="1" ht="12" customHeight="1">
      <c r="A127" s="117">
        <v>857</v>
      </c>
      <c r="B127" s="113" t="s">
        <v>90</v>
      </c>
      <c r="C127" s="170">
        <v>2460</v>
      </c>
      <c r="D127" s="101">
        <v>8400</v>
      </c>
      <c r="E127" s="101">
        <v>3893</v>
      </c>
      <c r="F127" s="170">
        <v>95958</v>
      </c>
      <c r="G127" s="170">
        <v>13904</v>
      </c>
      <c r="H127" s="170">
        <v>643</v>
      </c>
      <c r="I127" s="170">
        <v>15500</v>
      </c>
      <c r="J127" s="170"/>
      <c r="K127" s="101">
        <v>19677</v>
      </c>
      <c r="L127" s="201">
        <v>-2546</v>
      </c>
      <c r="M127" s="101">
        <v>157889</v>
      </c>
      <c r="N127" s="161">
        <v>11700</v>
      </c>
      <c r="O127" s="101">
        <v>146189</v>
      </c>
      <c r="P127" s="101">
        <v>20065650</v>
      </c>
      <c r="Q127" s="171">
        <v>0.7285535230605538</v>
      </c>
    </row>
    <row r="128" spans="1:17" s="97" customFormat="1" ht="12" customHeight="1">
      <c r="A128" s="117">
        <v>838</v>
      </c>
      <c r="B128" s="113" t="s">
        <v>338</v>
      </c>
      <c r="C128" s="170">
        <v>3549</v>
      </c>
      <c r="D128" s="101">
        <v>9649</v>
      </c>
      <c r="E128" s="101">
        <v>4260</v>
      </c>
      <c r="F128" s="170">
        <v>12192</v>
      </c>
      <c r="G128" s="170">
        <v>23369</v>
      </c>
      <c r="H128" s="170">
        <v>703</v>
      </c>
      <c r="I128" s="170">
        <v>26646</v>
      </c>
      <c r="J128" s="170"/>
      <c r="K128" s="101">
        <v>37474</v>
      </c>
      <c r="L128" s="201">
        <v>-3360</v>
      </c>
      <c r="M128" s="101">
        <v>114482</v>
      </c>
      <c r="N128" s="161">
        <v>22132</v>
      </c>
      <c r="O128" s="101">
        <v>92350</v>
      </c>
      <c r="P128" s="101">
        <v>21960500</v>
      </c>
      <c r="Q128" s="171">
        <v>0.42052776576125317</v>
      </c>
    </row>
    <row r="129" spans="1:17" s="97" customFormat="1" ht="12" customHeight="1">
      <c r="A129" s="117">
        <v>866</v>
      </c>
      <c r="B129" s="113" t="s">
        <v>200</v>
      </c>
      <c r="C129" s="170">
        <v>2146</v>
      </c>
      <c r="D129" s="101">
        <v>6149</v>
      </c>
      <c r="E129" s="101">
        <v>2785</v>
      </c>
      <c r="F129" s="170">
        <v>6079</v>
      </c>
      <c r="G129" s="170">
        <v>15275</v>
      </c>
      <c r="H129" s="170">
        <v>460</v>
      </c>
      <c r="I129" s="170">
        <v>10233</v>
      </c>
      <c r="J129" s="170"/>
      <c r="K129" s="101">
        <v>23882</v>
      </c>
      <c r="L129" s="201">
        <v>-2334</v>
      </c>
      <c r="M129" s="101">
        <v>64675</v>
      </c>
      <c r="N129" s="161">
        <v>15183</v>
      </c>
      <c r="O129" s="101">
        <v>49492</v>
      </c>
      <c r="P129" s="101">
        <v>14354300</v>
      </c>
      <c r="Q129" s="171">
        <v>0.3447886695972635</v>
      </c>
    </row>
    <row r="130" spans="1:17" s="97" customFormat="1" ht="12" customHeight="1">
      <c r="A130" s="117">
        <v>839</v>
      </c>
      <c r="B130" s="113" t="s">
        <v>91</v>
      </c>
      <c r="C130" s="170">
        <v>1835</v>
      </c>
      <c r="D130" s="101">
        <v>5789</v>
      </c>
      <c r="E130" s="101">
        <v>2639</v>
      </c>
      <c r="F130" s="170">
        <v>8075</v>
      </c>
      <c r="G130" s="170">
        <v>9425</v>
      </c>
      <c r="H130" s="170">
        <v>436</v>
      </c>
      <c r="I130" s="170">
        <v>10750</v>
      </c>
      <c r="J130" s="170"/>
      <c r="K130" s="101">
        <v>13563</v>
      </c>
      <c r="L130" s="201">
        <v>-2807</v>
      </c>
      <c r="M130" s="101">
        <v>49705</v>
      </c>
      <c r="N130" s="161">
        <v>8008</v>
      </c>
      <c r="O130" s="101">
        <v>41697</v>
      </c>
      <c r="P130" s="101">
        <v>13601650</v>
      </c>
      <c r="Q130" s="171">
        <v>0.3065583954887826</v>
      </c>
    </row>
    <row r="131" spans="1:17" s="97" customFormat="1" ht="12" customHeight="1">
      <c r="A131" s="117">
        <v>854</v>
      </c>
      <c r="B131" s="113" t="s">
        <v>191</v>
      </c>
      <c r="C131" s="170">
        <v>5012</v>
      </c>
      <c r="D131" s="101">
        <v>10150</v>
      </c>
      <c r="E131" s="101">
        <v>4497</v>
      </c>
      <c r="F131" s="170">
        <v>9674</v>
      </c>
      <c r="G131" s="170">
        <v>24666</v>
      </c>
      <c r="H131" s="170">
        <v>742</v>
      </c>
      <c r="I131" s="170">
        <v>12472</v>
      </c>
      <c r="J131" s="170"/>
      <c r="K131" s="101">
        <v>39417</v>
      </c>
      <c r="L131" s="201">
        <v>-4699</v>
      </c>
      <c r="M131" s="101">
        <v>101931</v>
      </c>
      <c r="N131" s="161">
        <v>23960</v>
      </c>
      <c r="O131" s="101">
        <v>77971</v>
      </c>
      <c r="P131" s="101">
        <v>23179600</v>
      </c>
      <c r="Q131" s="171">
        <v>0.33637767692281145</v>
      </c>
    </row>
    <row r="132" spans="2:17" s="97" customFormat="1" ht="21" customHeight="1">
      <c r="B132" s="96" t="s">
        <v>92</v>
      </c>
      <c r="C132" s="106"/>
      <c r="D132" s="108"/>
      <c r="E132" s="108"/>
      <c r="F132" s="106"/>
      <c r="G132" s="106"/>
      <c r="H132" s="106"/>
      <c r="I132" s="106"/>
      <c r="J132" s="106"/>
      <c r="K132" s="108"/>
      <c r="L132" s="199"/>
      <c r="M132" s="108"/>
      <c r="N132" s="116"/>
      <c r="O132" s="115"/>
      <c r="P132" s="115"/>
      <c r="Q132" s="118"/>
    </row>
    <row r="133" spans="1:17" s="97" customFormat="1" ht="12" customHeight="1">
      <c r="A133" s="117">
        <v>706.01</v>
      </c>
      <c r="B133" s="113" t="s">
        <v>167</v>
      </c>
      <c r="C133" s="170">
        <v>1166</v>
      </c>
      <c r="D133" s="101">
        <v>2825</v>
      </c>
      <c r="E133" s="101">
        <v>1649</v>
      </c>
      <c r="F133" s="170">
        <v>13735</v>
      </c>
      <c r="G133" s="170">
        <v>4775</v>
      </c>
      <c r="H133" s="170">
        <v>289</v>
      </c>
      <c r="I133" s="170"/>
      <c r="J133" s="170"/>
      <c r="K133" s="101">
        <v>13034</v>
      </c>
      <c r="L133" s="201">
        <v>-1914</v>
      </c>
      <c r="M133" s="101">
        <v>35559</v>
      </c>
      <c r="N133" s="161">
        <v>3133</v>
      </c>
      <c r="O133" s="101">
        <v>32426</v>
      </c>
      <c r="P133" s="101">
        <v>8501950</v>
      </c>
      <c r="Q133" s="171">
        <v>0.38139485647410304</v>
      </c>
    </row>
    <row r="134" spans="1:17" s="97" customFormat="1" ht="12" customHeight="1">
      <c r="A134" s="117">
        <v>706</v>
      </c>
      <c r="B134" s="113" t="s">
        <v>95</v>
      </c>
      <c r="C134" s="170">
        <v>3158</v>
      </c>
      <c r="D134" s="101">
        <v>5245</v>
      </c>
      <c r="E134" s="101">
        <v>3062</v>
      </c>
      <c r="F134" s="170">
        <v>31337</v>
      </c>
      <c r="G134" s="170">
        <v>9549</v>
      </c>
      <c r="H134" s="170">
        <v>537</v>
      </c>
      <c r="I134" s="170"/>
      <c r="J134" s="170">
        <v>3000</v>
      </c>
      <c r="K134" s="101">
        <v>24201</v>
      </c>
      <c r="L134" s="201">
        <v>-9390</v>
      </c>
      <c r="M134" s="101">
        <v>70699</v>
      </c>
      <c r="N134" s="161">
        <v>6266</v>
      </c>
      <c r="O134" s="101">
        <v>64433</v>
      </c>
      <c r="P134" s="101">
        <v>15785400</v>
      </c>
      <c r="Q134" s="171">
        <v>0.4081809773588252</v>
      </c>
    </row>
    <row r="135" spans="1:17" s="97" customFormat="1" ht="12" customHeight="1">
      <c r="A135" s="117">
        <v>720</v>
      </c>
      <c r="B135" s="113" t="s">
        <v>96</v>
      </c>
      <c r="C135" s="170">
        <v>5851</v>
      </c>
      <c r="D135" s="101">
        <v>15824</v>
      </c>
      <c r="E135" s="101">
        <v>9240</v>
      </c>
      <c r="F135" s="170">
        <v>55703</v>
      </c>
      <c r="G135" s="170">
        <v>28089</v>
      </c>
      <c r="H135" s="170">
        <v>1619</v>
      </c>
      <c r="I135" s="170">
        <v>27500</v>
      </c>
      <c r="J135" s="170">
        <v>12000</v>
      </c>
      <c r="K135" s="101">
        <v>73016</v>
      </c>
      <c r="L135" s="201">
        <v>-9891</v>
      </c>
      <c r="M135" s="101">
        <v>218951</v>
      </c>
      <c r="N135" s="161">
        <v>10965</v>
      </c>
      <c r="O135" s="101">
        <v>207986</v>
      </c>
      <c r="P135" s="101">
        <v>47626700</v>
      </c>
      <c r="Q135" s="171">
        <v>0.43670042224214567</v>
      </c>
    </row>
    <row r="136" spans="1:17" s="97" customFormat="1" ht="12" customHeight="1">
      <c r="A136" s="117">
        <v>713.03</v>
      </c>
      <c r="B136" s="106" t="s">
        <v>94</v>
      </c>
      <c r="C136" s="170">
        <v>3239</v>
      </c>
      <c r="D136" s="101">
        <v>4059</v>
      </c>
      <c r="E136" s="101">
        <v>2370</v>
      </c>
      <c r="F136" s="170">
        <v>6112</v>
      </c>
      <c r="G136" s="170">
        <v>7589</v>
      </c>
      <c r="H136" s="170">
        <v>415</v>
      </c>
      <c r="I136" s="170">
        <v>9200</v>
      </c>
      <c r="J136" s="170"/>
      <c r="K136" s="101">
        <v>18733</v>
      </c>
      <c r="L136" s="201">
        <v>-3294</v>
      </c>
      <c r="M136" s="101">
        <v>48423</v>
      </c>
      <c r="N136" s="161">
        <v>2754</v>
      </c>
      <c r="O136" s="101">
        <v>45669</v>
      </c>
      <c r="P136" s="101">
        <v>12218200</v>
      </c>
      <c r="Q136" s="171">
        <v>0.373778461639194</v>
      </c>
    </row>
    <row r="137" spans="1:17" s="97" customFormat="1" ht="12" customHeight="1">
      <c r="A137" s="117">
        <v>717</v>
      </c>
      <c r="B137" s="113" t="s">
        <v>97</v>
      </c>
      <c r="C137" s="170">
        <v>7308</v>
      </c>
      <c r="D137" s="101">
        <v>17967</v>
      </c>
      <c r="E137" s="101">
        <v>10491</v>
      </c>
      <c r="F137" s="170">
        <v>145457</v>
      </c>
      <c r="G137" s="170">
        <v>31894</v>
      </c>
      <c r="H137" s="170">
        <v>1838</v>
      </c>
      <c r="I137" s="170">
        <v>45874</v>
      </c>
      <c r="J137" s="170">
        <v>15700</v>
      </c>
      <c r="K137" s="101">
        <v>82846</v>
      </c>
      <c r="L137" s="201">
        <v>-33785</v>
      </c>
      <c r="M137" s="101">
        <v>325590</v>
      </c>
      <c r="N137" s="161">
        <v>12772</v>
      </c>
      <c r="O137" s="101">
        <v>312818</v>
      </c>
      <c r="P137" s="101">
        <v>54077400</v>
      </c>
      <c r="Q137" s="171">
        <v>0.5784634616309215</v>
      </c>
    </row>
    <row r="138" spans="1:17" s="97" customFormat="1" ht="12" customHeight="1">
      <c r="A138" s="117">
        <v>707</v>
      </c>
      <c r="B138" s="113" t="s">
        <v>98</v>
      </c>
      <c r="C138" s="170">
        <v>2693</v>
      </c>
      <c r="D138" s="101">
        <v>4218</v>
      </c>
      <c r="E138" s="101">
        <v>2463</v>
      </c>
      <c r="F138" s="170">
        <v>10974</v>
      </c>
      <c r="G138" s="170">
        <v>7487</v>
      </c>
      <c r="H138" s="170">
        <v>432</v>
      </c>
      <c r="I138" s="170">
        <v>17300</v>
      </c>
      <c r="J138" s="170">
        <v>5663</v>
      </c>
      <c r="K138" s="101">
        <v>19462</v>
      </c>
      <c r="L138" s="201">
        <v>-9338</v>
      </c>
      <c r="M138" s="101">
        <v>61354</v>
      </c>
      <c r="N138" s="161">
        <v>3364</v>
      </c>
      <c r="O138" s="101">
        <v>57990</v>
      </c>
      <c r="P138" s="101">
        <v>12694350</v>
      </c>
      <c r="Q138" s="171">
        <v>0.456817403017878</v>
      </c>
    </row>
    <row r="139" spans="1:17" s="97" customFormat="1" ht="12" customHeight="1">
      <c r="A139" s="117">
        <v>722</v>
      </c>
      <c r="B139" s="113" t="s">
        <v>99</v>
      </c>
      <c r="C139" s="170">
        <v>23588</v>
      </c>
      <c r="D139" s="101">
        <v>53786</v>
      </c>
      <c r="E139" s="101">
        <v>31405</v>
      </c>
      <c r="F139" s="170">
        <v>223411</v>
      </c>
      <c r="G139" s="170">
        <v>95475</v>
      </c>
      <c r="H139" s="170">
        <v>5503</v>
      </c>
      <c r="I139" s="170">
        <v>93000</v>
      </c>
      <c r="J139" s="170">
        <v>161884</v>
      </c>
      <c r="K139" s="101">
        <v>248182</v>
      </c>
      <c r="L139" s="201">
        <v>-157703</v>
      </c>
      <c r="M139" s="101">
        <v>778531</v>
      </c>
      <c r="N139" s="161">
        <v>32151</v>
      </c>
      <c r="O139" s="101">
        <v>746380</v>
      </c>
      <c r="P139" s="101">
        <v>161883600</v>
      </c>
      <c r="Q139" s="171">
        <v>0.461059674976341</v>
      </c>
    </row>
    <row r="140" spans="1:17" s="97" customFormat="1" ht="12" customHeight="1">
      <c r="A140" s="117">
        <v>715</v>
      </c>
      <c r="B140" s="113" t="s">
        <v>100</v>
      </c>
      <c r="C140" s="170">
        <v>12394</v>
      </c>
      <c r="D140" s="101">
        <v>26730</v>
      </c>
      <c r="E140" s="101">
        <v>15608</v>
      </c>
      <c r="F140" s="170">
        <v>52521</v>
      </c>
      <c r="G140" s="170">
        <v>47449</v>
      </c>
      <c r="H140" s="170">
        <v>2735</v>
      </c>
      <c r="I140" s="170">
        <v>47500</v>
      </c>
      <c r="J140" s="170"/>
      <c r="K140" s="101">
        <v>123340</v>
      </c>
      <c r="L140" s="201">
        <v>-18113</v>
      </c>
      <c r="M140" s="101">
        <v>310164</v>
      </c>
      <c r="N140" s="161">
        <v>20567</v>
      </c>
      <c r="O140" s="101">
        <v>289597</v>
      </c>
      <c r="P140" s="101">
        <v>80451850</v>
      </c>
      <c r="Q140" s="171">
        <v>0.35996313322813583</v>
      </c>
    </row>
    <row r="141" spans="1:17" s="97" customFormat="1" ht="12" customHeight="1">
      <c r="A141" s="117">
        <v>721</v>
      </c>
      <c r="B141" s="113" t="s">
        <v>339</v>
      </c>
      <c r="C141" s="170">
        <v>3792</v>
      </c>
      <c r="D141" s="101">
        <v>8128</v>
      </c>
      <c r="E141" s="101">
        <v>4740</v>
      </c>
      <c r="F141" s="170">
        <v>13001</v>
      </c>
      <c r="G141" s="170">
        <v>14410</v>
      </c>
      <c r="H141" s="170">
        <v>831</v>
      </c>
      <c r="I141" s="170">
        <v>20250</v>
      </c>
      <c r="J141" s="170"/>
      <c r="K141" s="101">
        <v>37503</v>
      </c>
      <c r="L141" s="201">
        <v>-5392</v>
      </c>
      <c r="M141" s="101">
        <v>97263</v>
      </c>
      <c r="N141" s="161">
        <v>6695</v>
      </c>
      <c r="O141" s="101">
        <v>90568</v>
      </c>
      <c r="P141" s="101">
        <v>24432150</v>
      </c>
      <c r="Q141" s="171">
        <v>0.3706918957193698</v>
      </c>
    </row>
    <row r="142" spans="1:17" s="97" customFormat="1" ht="12" customHeight="1">
      <c r="A142" s="117">
        <v>728</v>
      </c>
      <c r="B142" s="113" t="s">
        <v>340</v>
      </c>
      <c r="C142" s="170">
        <v>25119</v>
      </c>
      <c r="D142" s="101">
        <v>71174</v>
      </c>
      <c r="E142" s="101">
        <v>41559</v>
      </c>
      <c r="F142" s="170">
        <v>167037</v>
      </c>
      <c r="G142" s="170">
        <v>126343</v>
      </c>
      <c r="H142" s="170">
        <v>7283</v>
      </c>
      <c r="I142" s="170">
        <v>66500</v>
      </c>
      <c r="J142" s="170">
        <v>16375</v>
      </c>
      <c r="K142" s="101">
        <v>328419</v>
      </c>
      <c r="L142" s="201">
        <v>-44964</v>
      </c>
      <c r="M142" s="101">
        <v>804845</v>
      </c>
      <c r="N142" s="161">
        <v>27565</v>
      </c>
      <c r="O142" s="101">
        <v>777280</v>
      </c>
      <c r="P142" s="101">
        <v>214220700</v>
      </c>
      <c r="Q142" s="171">
        <v>0.3628407525509907</v>
      </c>
    </row>
    <row r="143" spans="1:17" s="97" customFormat="1" ht="12" customHeight="1">
      <c r="A143" s="117">
        <v>710</v>
      </c>
      <c r="B143" s="113" t="s">
        <v>101</v>
      </c>
      <c r="C143" s="170">
        <v>2901</v>
      </c>
      <c r="D143" s="101">
        <v>5388</v>
      </c>
      <c r="E143" s="101">
        <v>3146</v>
      </c>
      <c r="F143" s="170">
        <v>91468</v>
      </c>
      <c r="G143" s="170">
        <v>9564</v>
      </c>
      <c r="H143" s="170">
        <v>551</v>
      </c>
      <c r="I143" s="170"/>
      <c r="J143" s="170"/>
      <c r="K143" s="101">
        <v>24860</v>
      </c>
      <c r="L143" s="201">
        <v>-30747</v>
      </c>
      <c r="M143" s="101">
        <v>107131</v>
      </c>
      <c r="N143" s="161">
        <v>5243</v>
      </c>
      <c r="O143" s="101">
        <v>101888</v>
      </c>
      <c r="P143" s="101">
        <v>16215650</v>
      </c>
      <c r="Q143" s="171">
        <v>0.6283312725669338</v>
      </c>
    </row>
    <row r="144" spans="1:17" s="97" customFormat="1" ht="12" customHeight="1">
      <c r="A144" s="117">
        <v>718</v>
      </c>
      <c r="B144" s="113" t="s">
        <v>173</v>
      </c>
      <c r="C144" s="170">
        <v>3509</v>
      </c>
      <c r="D144" s="101">
        <v>8839</v>
      </c>
      <c r="E144" s="101">
        <v>5161</v>
      </c>
      <c r="F144" s="170">
        <v>34262</v>
      </c>
      <c r="G144" s="170">
        <v>15690</v>
      </c>
      <c r="H144" s="170">
        <v>904</v>
      </c>
      <c r="I144" s="170">
        <v>16250</v>
      </c>
      <c r="J144" s="170">
        <v>14985</v>
      </c>
      <c r="K144" s="101">
        <v>40783</v>
      </c>
      <c r="L144" s="201">
        <v>-6025</v>
      </c>
      <c r="M144" s="101">
        <v>134358</v>
      </c>
      <c r="N144" s="161">
        <v>6064</v>
      </c>
      <c r="O144" s="101">
        <v>128294</v>
      </c>
      <c r="P144" s="101">
        <v>26602450</v>
      </c>
      <c r="Q144" s="171">
        <v>0.48226385163772506</v>
      </c>
    </row>
    <row r="145" spans="1:17" s="97" customFormat="1" ht="12" customHeight="1">
      <c r="A145" s="117">
        <v>716</v>
      </c>
      <c r="B145" s="113" t="s">
        <v>102</v>
      </c>
      <c r="C145" s="170">
        <v>8791</v>
      </c>
      <c r="D145" s="101">
        <v>25414</v>
      </c>
      <c r="E145" s="101">
        <v>14839</v>
      </c>
      <c r="F145" s="170">
        <v>72065</v>
      </c>
      <c r="G145" s="170">
        <v>45112</v>
      </c>
      <c r="H145" s="170">
        <v>2600</v>
      </c>
      <c r="I145" s="170"/>
      <c r="J145" s="170"/>
      <c r="K145" s="101">
        <v>117265</v>
      </c>
      <c r="L145" s="201">
        <v>-11794</v>
      </c>
      <c r="M145" s="101">
        <v>274292</v>
      </c>
      <c r="N145" s="161">
        <v>10448</v>
      </c>
      <c r="O145" s="101">
        <v>263844</v>
      </c>
      <c r="P145" s="101">
        <v>76489500</v>
      </c>
      <c r="Q145" s="171">
        <v>0.34494146255368385</v>
      </c>
    </row>
    <row r="146" spans="1:17" s="97" customFormat="1" ht="12" customHeight="1">
      <c r="A146" s="117">
        <v>709</v>
      </c>
      <c r="B146" s="113" t="s">
        <v>170</v>
      </c>
      <c r="C146" s="170">
        <v>5398</v>
      </c>
      <c r="D146" s="101">
        <v>12227</v>
      </c>
      <c r="E146" s="101">
        <v>7139</v>
      </c>
      <c r="F146" s="170">
        <v>51552</v>
      </c>
      <c r="G146" s="170">
        <v>21704</v>
      </c>
      <c r="H146" s="170">
        <v>1251</v>
      </c>
      <c r="I146" s="170">
        <v>64000</v>
      </c>
      <c r="J146" s="170"/>
      <c r="K146" s="101">
        <v>56419</v>
      </c>
      <c r="L146" s="201">
        <v>-9188</v>
      </c>
      <c r="M146" s="101">
        <v>210502</v>
      </c>
      <c r="N146" s="161">
        <v>14073</v>
      </c>
      <c r="O146" s="101">
        <v>196429</v>
      </c>
      <c r="P146" s="101">
        <v>36801000</v>
      </c>
      <c r="Q146" s="171">
        <v>0.5337599521752125</v>
      </c>
    </row>
    <row r="147" spans="1:17" s="97" customFormat="1" ht="12" customHeight="1">
      <c r="A147" s="117">
        <v>719</v>
      </c>
      <c r="B147" s="113" t="s">
        <v>172</v>
      </c>
      <c r="C147" s="170">
        <v>9386</v>
      </c>
      <c r="D147" s="101">
        <v>23766</v>
      </c>
      <c r="E147" s="101">
        <v>13877</v>
      </c>
      <c r="F147" s="170">
        <v>46098</v>
      </c>
      <c r="G147" s="170">
        <v>42187</v>
      </c>
      <c r="H147" s="170">
        <v>2432</v>
      </c>
      <c r="I147" s="170">
        <v>52500</v>
      </c>
      <c r="J147" s="170"/>
      <c r="K147" s="101">
        <v>109661</v>
      </c>
      <c r="L147" s="201">
        <v>-14466</v>
      </c>
      <c r="M147" s="101">
        <v>285441</v>
      </c>
      <c r="N147" s="161">
        <v>13227</v>
      </c>
      <c r="O147" s="101">
        <v>272214</v>
      </c>
      <c r="P147" s="101">
        <v>71529700</v>
      </c>
      <c r="Q147" s="171">
        <v>0.38056080201650505</v>
      </c>
    </row>
    <row r="148" spans="1:17" s="97" customFormat="1" ht="12" customHeight="1">
      <c r="A148" s="117">
        <v>712</v>
      </c>
      <c r="B148" s="113" t="s">
        <v>213</v>
      </c>
      <c r="C148" s="170">
        <v>10637</v>
      </c>
      <c r="D148" s="101">
        <v>28824</v>
      </c>
      <c r="E148" s="101">
        <v>16831</v>
      </c>
      <c r="F148" s="170">
        <v>69267</v>
      </c>
      <c r="G148" s="170">
        <v>51167</v>
      </c>
      <c r="H148" s="170">
        <v>2949</v>
      </c>
      <c r="I148" s="170"/>
      <c r="J148" s="170">
        <v>9977</v>
      </c>
      <c r="K148" s="101">
        <v>133004</v>
      </c>
      <c r="L148" s="201">
        <v>-14420</v>
      </c>
      <c r="M148" s="101">
        <v>308236</v>
      </c>
      <c r="N148" s="161">
        <v>21855</v>
      </c>
      <c r="O148" s="101">
        <v>286381</v>
      </c>
      <c r="P148" s="101">
        <v>86755600</v>
      </c>
      <c r="Q148" s="171">
        <v>0.3301008810958601</v>
      </c>
    </row>
    <row r="149" spans="1:17" s="97" customFormat="1" ht="12" customHeight="1">
      <c r="A149" s="117">
        <v>713.04</v>
      </c>
      <c r="B149" s="113" t="s">
        <v>231</v>
      </c>
      <c r="C149" s="170">
        <v>1270</v>
      </c>
      <c r="D149" s="101">
        <v>3165</v>
      </c>
      <c r="E149" s="101">
        <v>1848</v>
      </c>
      <c r="F149" s="170">
        <v>5271</v>
      </c>
      <c r="G149" s="170">
        <v>8634</v>
      </c>
      <c r="H149" s="170">
        <v>324</v>
      </c>
      <c r="I149" s="170">
        <v>13250</v>
      </c>
      <c r="J149" s="170"/>
      <c r="K149" s="101">
        <v>14603</v>
      </c>
      <c r="L149" s="201">
        <v>-2924</v>
      </c>
      <c r="M149" s="101">
        <v>45441</v>
      </c>
      <c r="N149" s="161">
        <v>2009</v>
      </c>
      <c r="O149" s="101">
        <v>43432</v>
      </c>
      <c r="P149" s="101">
        <v>9524800</v>
      </c>
      <c r="Q149" s="171">
        <v>0.4559885771879725</v>
      </c>
    </row>
    <row r="150" spans="1:17" s="97" customFormat="1" ht="12" customHeight="1">
      <c r="A150" s="117">
        <v>725</v>
      </c>
      <c r="B150" s="113" t="s">
        <v>171</v>
      </c>
      <c r="C150" s="170">
        <v>7388</v>
      </c>
      <c r="D150" s="101">
        <v>6158</v>
      </c>
      <c r="E150" s="101">
        <v>3595</v>
      </c>
      <c r="F150" s="170">
        <v>16007</v>
      </c>
      <c r="G150" s="170">
        <v>10931</v>
      </c>
      <c r="H150" s="170">
        <v>630</v>
      </c>
      <c r="I150" s="170">
        <v>32250</v>
      </c>
      <c r="J150" s="170"/>
      <c r="K150" s="101">
        <v>28413</v>
      </c>
      <c r="L150" s="201">
        <v>-5927</v>
      </c>
      <c r="M150" s="101">
        <v>99445</v>
      </c>
      <c r="N150" s="161">
        <v>7656</v>
      </c>
      <c r="O150" s="101">
        <v>91789</v>
      </c>
      <c r="P150" s="101">
        <v>18533300</v>
      </c>
      <c r="Q150" s="171">
        <v>0.4952652792540994</v>
      </c>
    </row>
    <row r="151" spans="1:17" s="97" customFormat="1" ht="12" customHeight="1">
      <c r="A151" s="117">
        <v>708</v>
      </c>
      <c r="B151" s="113" t="s">
        <v>176</v>
      </c>
      <c r="C151" s="170">
        <v>4679</v>
      </c>
      <c r="D151" s="101">
        <v>13960</v>
      </c>
      <c r="E151" s="101">
        <v>8151</v>
      </c>
      <c r="F151" s="170">
        <v>35996</v>
      </c>
      <c r="G151" s="170">
        <v>24492</v>
      </c>
      <c r="H151" s="170">
        <v>1428</v>
      </c>
      <c r="I151" s="170">
        <v>37400</v>
      </c>
      <c r="J151" s="170"/>
      <c r="K151" s="101">
        <v>64417</v>
      </c>
      <c r="L151" s="201">
        <v>-10714</v>
      </c>
      <c r="M151" s="101">
        <v>179809</v>
      </c>
      <c r="N151" s="161">
        <v>23441</v>
      </c>
      <c r="O151" s="101">
        <v>156368</v>
      </c>
      <c r="P151" s="101">
        <v>42017200</v>
      </c>
      <c r="Q151" s="171">
        <v>0.37215235665394175</v>
      </c>
    </row>
    <row r="152" spans="1:17" s="97" customFormat="1" ht="12" customHeight="1">
      <c r="A152" s="117">
        <v>708.01</v>
      </c>
      <c r="B152" s="113" t="s">
        <v>225</v>
      </c>
      <c r="C152" s="170">
        <v>335</v>
      </c>
      <c r="D152" s="101">
        <v>277</v>
      </c>
      <c r="E152" s="101">
        <v>162</v>
      </c>
      <c r="F152" s="170">
        <v>956</v>
      </c>
      <c r="G152" s="170">
        <v>781</v>
      </c>
      <c r="H152" s="170">
        <v>28</v>
      </c>
      <c r="I152" s="170"/>
      <c r="J152" s="170"/>
      <c r="K152" s="101">
        <v>1280</v>
      </c>
      <c r="L152" s="201">
        <v>-539</v>
      </c>
      <c r="M152" s="101">
        <v>3280</v>
      </c>
      <c r="N152" s="161">
        <v>1039</v>
      </c>
      <c r="O152" s="101">
        <v>2241</v>
      </c>
      <c r="P152" s="101">
        <v>835200</v>
      </c>
      <c r="Q152" s="171">
        <v>0.2683189655172414</v>
      </c>
    </row>
    <row r="153" spans="1:17" s="97" customFormat="1" ht="12" customHeight="1">
      <c r="A153" s="117">
        <v>711</v>
      </c>
      <c r="B153" s="113" t="s">
        <v>177</v>
      </c>
      <c r="C153" s="170">
        <v>7278</v>
      </c>
      <c r="D153" s="101">
        <v>11511</v>
      </c>
      <c r="E153" s="101">
        <v>6721</v>
      </c>
      <c r="F153" s="170">
        <v>157995</v>
      </c>
      <c r="G153" s="170">
        <v>20433</v>
      </c>
      <c r="H153" s="170">
        <v>1178</v>
      </c>
      <c r="I153" s="170"/>
      <c r="J153" s="170">
        <v>48494</v>
      </c>
      <c r="K153" s="101">
        <v>53114</v>
      </c>
      <c r="L153" s="201">
        <v>-83225</v>
      </c>
      <c r="M153" s="101">
        <v>223499</v>
      </c>
      <c r="N153" s="161">
        <v>10940</v>
      </c>
      <c r="O153" s="101">
        <v>212559</v>
      </c>
      <c r="P153" s="101">
        <v>34645250</v>
      </c>
      <c r="Q153" s="171">
        <v>0.6135299932891234</v>
      </c>
    </row>
    <row r="154" spans="1:17" s="97" customFormat="1" ht="12" customHeight="1">
      <c r="A154" s="117">
        <v>714</v>
      </c>
      <c r="B154" s="113" t="s">
        <v>178</v>
      </c>
      <c r="C154" s="170">
        <v>8656</v>
      </c>
      <c r="D154" s="101">
        <v>21713</v>
      </c>
      <c r="E154" s="101">
        <v>12678</v>
      </c>
      <c r="F154" s="170">
        <v>203524</v>
      </c>
      <c r="G154" s="170">
        <v>38542</v>
      </c>
      <c r="H154" s="170">
        <v>2222</v>
      </c>
      <c r="I154" s="170"/>
      <c r="J154" s="170"/>
      <c r="K154" s="101">
        <v>100188</v>
      </c>
      <c r="L154" s="201">
        <v>-19174</v>
      </c>
      <c r="M154" s="101">
        <v>368349</v>
      </c>
      <c r="N154" s="161">
        <v>16650</v>
      </c>
      <c r="O154" s="101">
        <v>351699</v>
      </c>
      <c r="P154" s="101">
        <v>65350550</v>
      </c>
      <c r="Q154" s="171">
        <v>0.5381729763559755</v>
      </c>
    </row>
    <row r="155" spans="1:17" s="97" customFormat="1" ht="12" customHeight="1">
      <c r="A155" s="117">
        <v>713</v>
      </c>
      <c r="B155" s="113" t="s">
        <v>93</v>
      </c>
      <c r="C155" s="170">
        <v>4678</v>
      </c>
      <c r="D155" s="101">
        <v>11998</v>
      </c>
      <c r="E155" s="101">
        <v>7005</v>
      </c>
      <c r="F155" s="170">
        <v>17819</v>
      </c>
      <c r="G155" s="170">
        <v>23534</v>
      </c>
      <c r="H155" s="170">
        <v>1228</v>
      </c>
      <c r="I155" s="170"/>
      <c r="J155" s="170"/>
      <c r="K155" s="101">
        <v>55361</v>
      </c>
      <c r="L155" s="201">
        <v>-6239</v>
      </c>
      <c r="M155" s="101">
        <v>115384</v>
      </c>
      <c r="N155" s="161">
        <v>8540</v>
      </c>
      <c r="O155" s="101">
        <v>106844</v>
      </c>
      <c r="P155" s="101">
        <v>36110200</v>
      </c>
      <c r="Q155" s="171">
        <v>0.2958831576673627</v>
      </c>
    </row>
    <row r="156" spans="1:17" s="97" customFormat="1" ht="12" customHeight="1">
      <c r="A156" s="117">
        <v>713.02</v>
      </c>
      <c r="B156" s="113" t="s">
        <v>244</v>
      </c>
      <c r="C156" s="170">
        <v>3774</v>
      </c>
      <c r="D156" s="101">
        <v>10679</v>
      </c>
      <c r="E156" s="101">
        <v>6236</v>
      </c>
      <c r="F156" s="170">
        <v>15722</v>
      </c>
      <c r="G156" s="170">
        <v>16467</v>
      </c>
      <c r="H156" s="170">
        <v>1093</v>
      </c>
      <c r="I156" s="170">
        <v>19800</v>
      </c>
      <c r="J156" s="170"/>
      <c r="K156" s="101">
        <v>49277</v>
      </c>
      <c r="L156" s="201">
        <v>-7222</v>
      </c>
      <c r="M156" s="101">
        <v>115826</v>
      </c>
      <c r="N156" s="161">
        <v>5975</v>
      </c>
      <c r="O156" s="101">
        <v>109851</v>
      </c>
      <c r="P156" s="101">
        <v>32142400</v>
      </c>
      <c r="Q156" s="171">
        <v>0.34176352730349946</v>
      </c>
    </row>
    <row r="157" spans="1:17" s="97" customFormat="1" ht="12" customHeight="1">
      <c r="A157" s="117">
        <v>713.01</v>
      </c>
      <c r="B157" s="106" t="s">
        <v>226</v>
      </c>
      <c r="C157" s="170">
        <v>4763</v>
      </c>
      <c r="D157" s="101">
        <v>13089</v>
      </c>
      <c r="E157" s="101">
        <v>7642</v>
      </c>
      <c r="F157" s="170">
        <v>19201</v>
      </c>
      <c r="G157" s="170">
        <v>20087</v>
      </c>
      <c r="H157" s="170">
        <v>1339</v>
      </c>
      <c r="I157" s="170">
        <v>20550</v>
      </c>
      <c r="J157" s="170"/>
      <c r="K157" s="101">
        <v>60396</v>
      </c>
      <c r="L157" s="201">
        <v>-8678</v>
      </c>
      <c r="M157" s="101">
        <v>138389</v>
      </c>
      <c r="N157" s="161">
        <v>7289</v>
      </c>
      <c r="O157" s="101">
        <v>131100</v>
      </c>
      <c r="P157" s="101">
        <v>39394250</v>
      </c>
      <c r="Q157" s="171">
        <v>0.33278968377364715</v>
      </c>
    </row>
    <row r="158" spans="2:17" s="97" customFormat="1" ht="21" customHeight="1">
      <c r="B158" s="96" t="s">
        <v>103</v>
      </c>
      <c r="C158" s="106"/>
      <c r="D158" s="108"/>
      <c r="E158" s="108"/>
      <c r="F158" s="106"/>
      <c r="G158" s="106"/>
      <c r="H158" s="106"/>
      <c r="I158" s="106"/>
      <c r="J158" s="106"/>
      <c r="K158" s="108"/>
      <c r="L158" s="199"/>
      <c r="M158" s="108"/>
      <c r="N158" s="116"/>
      <c r="O158" s="108"/>
      <c r="P158" s="108"/>
      <c r="Q158" s="118"/>
    </row>
    <row r="159" spans="1:17" s="97" customFormat="1" ht="12" customHeight="1">
      <c r="A159" s="117">
        <v>427.01</v>
      </c>
      <c r="B159" s="113" t="s">
        <v>349</v>
      </c>
      <c r="C159" s="170">
        <v>2517</v>
      </c>
      <c r="D159" s="101">
        <v>9707</v>
      </c>
      <c r="E159" s="101">
        <v>3527</v>
      </c>
      <c r="F159" s="170">
        <v>15261</v>
      </c>
      <c r="G159" s="170">
        <v>9790</v>
      </c>
      <c r="H159" s="170">
        <v>582</v>
      </c>
      <c r="I159" s="170"/>
      <c r="J159" s="170">
        <v>11424</v>
      </c>
      <c r="K159" s="101">
        <v>16783</v>
      </c>
      <c r="L159" s="201">
        <v>-1546</v>
      </c>
      <c r="M159" s="101">
        <v>68045</v>
      </c>
      <c r="N159" s="161">
        <v>2444</v>
      </c>
      <c r="O159" s="101">
        <v>65601</v>
      </c>
      <c r="P159" s="101">
        <v>18182950</v>
      </c>
      <c r="Q159" s="171">
        <v>0.36078304125568184</v>
      </c>
    </row>
    <row r="160" spans="1:17" s="97" customFormat="1" ht="12" customHeight="1">
      <c r="A160" s="117">
        <v>417</v>
      </c>
      <c r="B160" s="113" t="s">
        <v>104</v>
      </c>
      <c r="C160" s="170">
        <v>37195</v>
      </c>
      <c r="D160" s="101">
        <v>224474</v>
      </c>
      <c r="E160" s="101">
        <v>81570</v>
      </c>
      <c r="F160" s="170">
        <v>173466</v>
      </c>
      <c r="G160" s="170">
        <v>226834</v>
      </c>
      <c r="H160" s="170">
        <v>13465</v>
      </c>
      <c r="I160" s="170"/>
      <c r="J160" s="170">
        <v>20656</v>
      </c>
      <c r="K160" s="101">
        <v>371364</v>
      </c>
      <c r="L160" s="201">
        <v>-36178</v>
      </c>
      <c r="M160" s="101">
        <v>1112846</v>
      </c>
      <c r="N160" s="161">
        <v>10832</v>
      </c>
      <c r="O160" s="101">
        <v>1102014</v>
      </c>
      <c r="P160" s="101">
        <v>420464888</v>
      </c>
      <c r="Q160" s="171">
        <v>0.2620941799068844</v>
      </c>
    </row>
    <row r="161" spans="1:17" s="97" customFormat="1" ht="12" customHeight="1">
      <c r="A161" s="117">
        <v>433</v>
      </c>
      <c r="B161" s="113" t="s">
        <v>105</v>
      </c>
      <c r="C161" s="170">
        <v>5543</v>
      </c>
      <c r="D161" s="101">
        <v>17239</v>
      </c>
      <c r="E161" s="101">
        <v>11871</v>
      </c>
      <c r="F161" s="170">
        <v>88225</v>
      </c>
      <c r="G161" s="170">
        <v>30339</v>
      </c>
      <c r="H161" s="170">
        <v>1959</v>
      </c>
      <c r="I161" s="170"/>
      <c r="J161" s="170">
        <v>14000</v>
      </c>
      <c r="K161" s="101">
        <v>48115</v>
      </c>
      <c r="L161" s="201">
        <v>-6955</v>
      </c>
      <c r="M161" s="101">
        <v>210336</v>
      </c>
      <c r="N161" s="161">
        <v>6346</v>
      </c>
      <c r="O161" s="101">
        <v>203990</v>
      </c>
      <c r="P161" s="101">
        <v>61188808</v>
      </c>
      <c r="Q161" s="171">
        <v>0.3333779602308971</v>
      </c>
    </row>
    <row r="162" spans="1:17" s="97" customFormat="1" ht="12" customHeight="1">
      <c r="A162" s="117">
        <v>421</v>
      </c>
      <c r="B162" s="113" t="s">
        <v>106</v>
      </c>
      <c r="C162" s="170">
        <v>2196</v>
      </c>
      <c r="D162" s="101">
        <v>8727</v>
      </c>
      <c r="E162" s="101">
        <v>3171</v>
      </c>
      <c r="F162" s="170">
        <v>64632</v>
      </c>
      <c r="G162" s="170">
        <v>8802</v>
      </c>
      <c r="H162" s="170">
        <v>523</v>
      </c>
      <c r="I162" s="170"/>
      <c r="J162" s="170">
        <v>12300</v>
      </c>
      <c r="K162" s="101">
        <v>14631</v>
      </c>
      <c r="L162" s="201">
        <v>-60771</v>
      </c>
      <c r="M162" s="101">
        <v>54211</v>
      </c>
      <c r="N162" s="161">
        <v>2260</v>
      </c>
      <c r="O162" s="101">
        <v>51951</v>
      </c>
      <c r="P162" s="101">
        <v>16347250</v>
      </c>
      <c r="Q162" s="171">
        <v>0.3177965712887489</v>
      </c>
    </row>
    <row r="163" spans="1:17" s="97" customFormat="1" ht="12" customHeight="1">
      <c r="A163" s="117">
        <v>426.03</v>
      </c>
      <c r="B163" s="113" t="s">
        <v>422</v>
      </c>
      <c r="C163" s="170">
        <v>619</v>
      </c>
      <c r="D163" s="101">
        <v>3271</v>
      </c>
      <c r="E163" s="101">
        <v>1189</v>
      </c>
      <c r="F163" s="170">
        <v>7086</v>
      </c>
      <c r="G163" s="170">
        <v>3299</v>
      </c>
      <c r="H163" s="170">
        <v>196</v>
      </c>
      <c r="I163" s="170">
        <v>1800</v>
      </c>
      <c r="J163" s="170"/>
      <c r="K163" s="101">
        <v>4819</v>
      </c>
      <c r="L163" s="201">
        <v>-994</v>
      </c>
      <c r="M163" s="101">
        <v>21285</v>
      </c>
      <c r="N163" s="161">
        <v>735</v>
      </c>
      <c r="O163" s="101">
        <v>20550</v>
      </c>
      <c r="P163" s="101">
        <v>6127500</v>
      </c>
      <c r="Q163" s="171">
        <v>0.3353733170134639</v>
      </c>
    </row>
    <row r="164" spans="1:17" s="97" customFormat="1" ht="12" customHeight="1">
      <c r="A164" s="117">
        <v>426.01</v>
      </c>
      <c r="B164" s="113" t="s">
        <v>107</v>
      </c>
      <c r="C164" s="170">
        <v>8576</v>
      </c>
      <c r="D164" s="101">
        <v>43256</v>
      </c>
      <c r="E164" s="101">
        <v>15719</v>
      </c>
      <c r="F164" s="170">
        <v>100994</v>
      </c>
      <c r="G164" s="170">
        <v>43624</v>
      </c>
      <c r="H164" s="170">
        <v>2595</v>
      </c>
      <c r="I164" s="170"/>
      <c r="J164" s="170"/>
      <c r="K164" s="101">
        <v>63911</v>
      </c>
      <c r="L164" s="201">
        <v>-10624</v>
      </c>
      <c r="M164" s="101">
        <v>268051</v>
      </c>
      <c r="N164" s="161">
        <v>8419</v>
      </c>
      <c r="O164" s="101">
        <v>259632</v>
      </c>
      <c r="P164" s="101">
        <v>81023650</v>
      </c>
      <c r="Q164" s="171">
        <v>0.3204397728317596</v>
      </c>
    </row>
    <row r="165" spans="1:17" s="97" customFormat="1" ht="12" customHeight="1">
      <c r="A165" s="117">
        <v>426.02</v>
      </c>
      <c r="B165" s="113" t="s">
        <v>108</v>
      </c>
      <c r="C165" s="170">
        <v>12228</v>
      </c>
      <c r="D165" s="101">
        <v>55000</v>
      </c>
      <c r="E165" s="101">
        <v>19986</v>
      </c>
      <c r="F165" s="170">
        <v>124034</v>
      </c>
      <c r="G165" s="170">
        <v>55468</v>
      </c>
      <c r="H165" s="170">
        <v>3299</v>
      </c>
      <c r="I165" s="170"/>
      <c r="J165" s="170">
        <v>20000</v>
      </c>
      <c r="K165" s="101">
        <v>81209</v>
      </c>
      <c r="L165" s="201">
        <v>-10161</v>
      </c>
      <c r="M165" s="101">
        <v>361063</v>
      </c>
      <c r="N165" s="161">
        <v>11790</v>
      </c>
      <c r="O165" s="101">
        <v>349273</v>
      </c>
      <c r="P165" s="101">
        <v>103021400</v>
      </c>
      <c r="Q165" s="171">
        <v>0.3390295608485227</v>
      </c>
    </row>
    <row r="166" spans="1:17" s="97" customFormat="1" ht="12" customHeight="1">
      <c r="A166" s="117" t="s">
        <v>379</v>
      </c>
      <c r="B166" s="113" t="s">
        <v>109</v>
      </c>
      <c r="C166" s="170">
        <v>20571</v>
      </c>
      <c r="D166" s="101">
        <v>10642</v>
      </c>
      <c r="E166" s="101">
        <v>3867</v>
      </c>
      <c r="F166" s="170">
        <v>101593</v>
      </c>
      <c r="G166" s="170">
        <v>10732</v>
      </c>
      <c r="H166" s="170">
        <v>638</v>
      </c>
      <c r="I166" s="170">
        <v>11550</v>
      </c>
      <c r="J166" s="170"/>
      <c r="K166" s="101">
        <v>18491</v>
      </c>
      <c r="L166" s="201">
        <v>-79022</v>
      </c>
      <c r="M166" s="101">
        <v>99062</v>
      </c>
      <c r="N166" s="161">
        <v>2834</v>
      </c>
      <c r="O166" s="101">
        <v>96228</v>
      </c>
      <c r="P166" s="101">
        <v>19932850</v>
      </c>
      <c r="Q166" s="171">
        <v>0.4827608696197483</v>
      </c>
    </row>
    <row r="167" spans="1:17" s="97" customFormat="1" ht="12" customHeight="1">
      <c r="A167" s="119">
        <v>423</v>
      </c>
      <c r="B167" s="113" t="s">
        <v>423</v>
      </c>
      <c r="C167" s="170">
        <v>5345</v>
      </c>
      <c r="D167" s="101">
        <v>25308</v>
      </c>
      <c r="E167" s="101">
        <v>9196</v>
      </c>
      <c r="F167" s="170">
        <v>48495</v>
      </c>
      <c r="G167" s="170">
        <v>25523</v>
      </c>
      <c r="H167" s="170">
        <v>1518</v>
      </c>
      <c r="I167" s="170"/>
      <c r="J167" s="170"/>
      <c r="K167" s="101">
        <v>43465</v>
      </c>
      <c r="L167" s="201">
        <v>-6030</v>
      </c>
      <c r="M167" s="101">
        <v>152820</v>
      </c>
      <c r="N167" s="161">
        <v>6075</v>
      </c>
      <c r="O167" s="101">
        <v>146745</v>
      </c>
      <c r="P167" s="101">
        <v>47404100</v>
      </c>
      <c r="Q167" s="171">
        <v>0.30956183114962627</v>
      </c>
    </row>
    <row r="168" spans="1:17" s="97" customFormat="1" ht="12" customHeight="1">
      <c r="A168" s="117">
        <v>418</v>
      </c>
      <c r="B168" s="113" t="s">
        <v>110</v>
      </c>
      <c r="C168" s="170">
        <v>4362</v>
      </c>
      <c r="D168" s="101">
        <v>21269</v>
      </c>
      <c r="E168" s="101">
        <v>7729</v>
      </c>
      <c r="F168" s="170">
        <v>29704</v>
      </c>
      <c r="G168" s="170">
        <v>21450</v>
      </c>
      <c r="H168" s="170">
        <v>1276</v>
      </c>
      <c r="I168" s="170"/>
      <c r="J168" s="170">
        <v>1000</v>
      </c>
      <c r="K168" s="101">
        <v>36078</v>
      </c>
      <c r="L168" s="201">
        <v>-5497</v>
      </c>
      <c r="M168" s="101">
        <v>117371</v>
      </c>
      <c r="N168" s="161">
        <v>3118</v>
      </c>
      <c r="O168" s="101">
        <v>114253</v>
      </c>
      <c r="P168" s="101">
        <v>39840000</v>
      </c>
      <c r="Q168" s="171">
        <v>0.28677961847389555</v>
      </c>
    </row>
    <row r="169" spans="1:17" s="97" customFormat="1" ht="12" customHeight="1">
      <c r="A169" s="117">
        <v>422</v>
      </c>
      <c r="B169" s="113" t="s">
        <v>395</v>
      </c>
      <c r="C169" s="170">
        <v>29931</v>
      </c>
      <c r="D169" s="101">
        <v>62842</v>
      </c>
      <c r="E169" s="101">
        <v>43273</v>
      </c>
      <c r="F169" s="170">
        <v>314932</v>
      </c>
      <c r="G169" s="170">
        <v>110597</v>
      </c>
      <c r="H169" s="170">
        <v>7143</v>
      </c>
      <c r="I169" s="170"/>
      <c r="J169" s="170"/>
      <c r="K169" s="101">
        <v>175596</v>
      </c>
      <c r="L169" s="201">
        <v>-64272</v>
      </c>
      <c r="M169" s="101">
        <v>680042</v>
      </c>
      <c r="N169" s="161">
        <v>17893</v>
      </c>
      <c r="O169" s="101">
        <v>662149</v>
      </c>
      <c r="P169" s="101">
        <v>223056350</v>
      </c>
      <c r="Q169" s="171">
        <v>0.2968527907858261</v>
      </c>
    </row>
    <row r="170" spans="1:17" s="97" customFormat="1" ht="12" customHeight="1">
      <c r="A170" s="117">
        <v>416.01</v>
      </c>
      <c r="B170" s="113" t="s">
        <v>350</v>
      </c>
      <c r="C170" s="170">
        <v>3750</v>
      </c>
      <c r="D170" s="101">
        <v>16759</v>
      </c>
      <c r="E170" s="101">
        <v>6090</v>
      </c>
      <c r="F170" s="170">
        <v>36690</v>
      </c>
      <c r="G170" s="170">
        <v>16897</v>
      </c>
      <c r="H170" s="170">
        <v>1005</v>
      </c>
      <c r="I170" s="170"/>
      <c r="J170" s="170">
        <v>18128</v>
      </c>
      <c r="K170" s="101">
        <v>28926</v>
      </c>
      <c r="L170" s="201">
        <v>-3537</v>
      </c>
      <c r="M170" s="101">
        <v>124708</v>
      </c>
      <c r="N170" s="161">
        <v>4290</v>
      </c>
      <c r="O170" s="101">
        <v>120418</v>
      </c>
      <c r="P170" s="101">
        <v>31392250</v>
      </c>
      <c r="Q170" s="171">
        <v>0.3835914915305529</v>
      </c>
    </row>
    <row r="171" spans="1:17" s="97" customFormat="1" ht="12" customHeight="1">
      <c r="A171" s="117">
        <v>425</v>
      </c>
      <c r="B171" s="113" t="s">
        <v>111</v>
      </c>
      <c r="C171" s="170">
        <v>7710</v>
      </c>
      <c r="D171" s="101">
        <v>38715</v>
      </c>
      <c r="E171" s="101">
        <v>14068</v>
      </c>
      <c r="F171" s="170">
        <v>79212</v>
      </c>
      <c r="G171" s="170">
        <v>39044</v>
      </c>
      <c r="H171" s="170">
        <v>2322</v>
      </c>
      <c r="I171" s="170"/>
      <c r="J171" s="170"/>
      <c r="K171" s="101">
        <v>66245</v>
      </c>
      <c r="L171" s="201">
        <v>-7273</v>
      </c>
      <c r="M171" s="101">
        <v>240043</v>
      </c>
      <c r="N171" s="161">
        <v>9928</v>
      </c>
      <c r="O171" s="101">
        <v>230115</v>
      </c>
      <c r="P171" s="101">
        <v>72517650</v>
      </c>
      <c r="Q171" s="171">
        <v>0.3173227483240287</v>
      </c>
    </row>
    <row r="172" spans="1:17" s="97" customFormat="1" ht="12" customHeight="1">
      <c r="A172" s="117">
        <v>429</v>
      </c>
      <c r="B172" s="113" t="s">
        <v>112</v>
      </c>
      <c r="C172" s="170">
        <v>1695</v>
      </c>
      <c r="D172" s="101">
        <v>5550</v>
      </c>
      <c r="E172" s="101">
        <v>3822</v>
      </c>
      <c r="F172" s="170">
        <v>30828</v>
      </c>
      <c r="G172" s="170">
        <v>9768</v>
      </c>
      <c r="H172" s="170">
        <v>631</v>
      </c>
      <c r="I172" s="170"/>
      <c r="J172" s="170"/>
      <c r="K172" s="101">
        <v>15692</v>
      </c>
      <c r="L172" s="201">
        <v>-1955</v>
      </c>
      <c r="M172" s="101">
        <v>66031</v>
      </c>
      <c r="N172" s="161">
        <v>2103</v>
      </c>
      <c r="O172" s="101">
        <v>63928</v>
      </c>
      <c r="P172" s="101">
        <v>19701000</v>
      </c>
      <c r="Q172" s="171">
        <v>0.32449114258159484</v>
      </c>
    </row>
    <row r="173" spans="1:17" s="97" customFormat="1" ht="12" customHeight="1">
      <c r="A173" s="117">
        <v>424</v>
      </c>
      <c r="B173" s="113" t="s">
        <v>113</v>
      </c>
      <c r="C173" s="170">
        <v>12080</v>
      </c>
      <c r="D173" s="101">
        <v>61725</v>
      </c>
      <c r="E173" s="101">
        <v>22430</v>
      </c>
      <c r="F173" s="170">
        <v>111794</v>
      </c>
      <c r="G173" s="170">
        <v>62250</v>
      </c>
      <c r="H173" s="170">
        <v>3702</v>
      </c>
      <c r="I173" s="170"/>
      <c r="J173" s="170">
        <v>45200</v>
      </c>
      <c r="K173" s="101">
        <v>103490</v>
      </c>
      <c r="L173" s="201">
        <v>-41349</v>
      </c>
      <c r="M173" s="101">
        <v>381322</v>
      </c>
      <c r="N173" s="161">
        <v>12655</v>
      </c>
      <c r="O173" s="101">
        <v>368667</v>
      </c>
      <c r="P173" s="101">
        <v>115618250</v>
      </c>
      <c r="Q173" s="171">
        <v>0.31886575000054057</v>
      </c>
    </row>
    <row r="174" spans="1:17" s="97" customFormat="1" ht="12" customHeight="1">
      <c r="A174" s="117">
        <v>416</v>
      </c>
      <c r="B174" s="113" t="s">
        <v>114</v>
      </c>
      <c r="C174" s="170">
        <v>18518</v>
      </c>
      <c r="D174" s="101">
        <v>89431</v>
      </c>
      <c r="E174" s="101">
        <v>32498</v>
      </c>
      <c r="F174" s="170">
        <v>190497</v>
      </c>
      <c r="G174" s="170">
        <v>90196</v>
      </c>
      <c r="H174" s="170">
        <v>5364</v>
      </c>
      <c r="I174" s="170"/>
      <c r="J174" s="170">
        <v>24980</v>
      </c>
      <c r="K174" s="101">
        <v>153596</v>
      </c>
      <c r="L174" s="201">
        <v>-34887</v>
      </c>
      <c r="M174" s="101">
        <v>570193</v>
      </c>
      <c r="N174" s="161">
        <v>23380</v>
      </c>
      <c r="O174" s="101">
        <v>546813</v>
      </c>
      <c r="P174" s="101">
        <v>167513650</v>
      </c>
      <c r="Q174" s="171">
        <v>0.3264289208670458</v>
      </c>
    </row>
    <row r="175" spans="1:17" s="97" customFormat="1" ht="12" customHeight="1">
      <c r="A175" s="117">
        <v>427</v>
      </c>
      <c r="B175" s="113" t="s">
        <v>115</v>
      </c>
      <c r="C175" s="170">
        <v>15145</v>
      </c>
      <c r="D175" s="101">
        <v>77298</v>
      </c>
      <c r="E175" s="101">
        <v>28089</v>
      </c>
      <c r="F175" s="170">
        <v>128089</v>
      </c>
      <c r="G175" s="170">
        <v>77956</v>
      </c>
      <c r="H175" s="170">
        <v>4637</v>
      </c>
      <c r="I175" s="170"/>
      <c r="J175" s="170">
        <v>21591</v>
      </c>
      <c r="K175" s="101">
        <v>132099</v>
      </c>
      <c r="L175" s="201">
        <v>-16491</v>
      </c>
      <c r="M175" s="101">
        <v>468413</v>
      </c>
      <c r="N175" s="161">
        <v>16929</v>
      </c>
      <c r="O175" s="101">
        <v>451484</v>
      </c>
      <c r="P175" s="101">
        <v>144787900</v>
      </c>
      <c r="Q175" s="171">
        <v>0.3118243996908581</v>
      </c>
    </row>
    <row r="176" spans="1:17" s="97" customFormat="1" ht="12" customHeight="1">
      <c r="A176" s="117">
        <v>419</v>
      </c>
      <c r="B176" s="113" t="s">
        <v>116</v>
      </c>
      <c r="C176" s="170">
        <v>20780</v>
      </c>
      <c r="D176" s="101">
        <v>31572</v>
      </c>
      <c r="E176" s="101">
        <v>11473</v>
      </c>
      <c r="F176" s="170">
        <v>114391</v>
      </c>
      <c r="G176" s="170">
        <v>31841</v>
      </c>
      <c r="H176" s="170">
        <v>1894</v>
      </c>
      <c r="I176" s="170"/>
      <c r="J176" s="170">
        <v>23774</v>
      </c>
      <c r="K176" s="101">
        <v>54707</v>
      </c>
      <c r="L176" s="201">
        <v>-30356</v>
      </c>
      <c r="M176" s="101">
        <v>260076</v>
      </c>
      <c r="N176" s="161">
        <v>10005</v>
      </c>
      <c r="O176" s="101">
        <v>250071</v>
      </c>
      <c r="P176" s="101">
        <v>59138800</v>
      </c>
      <c r="Q176" s="171">
        <v>0.4228543697200484</v>
      </c>
    </row>
    <row r="177" spans="1:17" s="97" customFormat="1" ht="12" customHeight="1">
      <c r="A177" s="117">
        <v>420</v>
      </c>
      <c r="B177" s="113" t="s">
        <v>117</v>
      </c>
      <c r="C177" s="170">
        <v>3638</v>
      </c>
      <c r="D177" s="101">
        <v>15443</v>
      </c>
      <c r="E177" s="101">
        <v>5612</v>
      </c>
      <c r="F177" s="170">
        <v>22344</v>
      </c>
      <c r="G177" s="170">
        <v>15575</v>
      </c>
      <c r="H177" s="170">
        <v>926</v>
      </c>
      <c r="I177" s="170"/>
      <c r="J177" s="170">
        <v>1421</v>
      </c>
      <c r="K177" s="101">
        <v>26467</v>
      </c>
      <c r="L177" s="201">
        <v>-3555</v>
      </c>
      <c r="M177" s="101">
        <v>87871</v>
      </c>
      <c r="N177" s="161">
        <v>3508</v>
      </c>
      <c r="O177" s="101">
        <v>84363</v>
      </c>
      <c r="P177" s="101">
        <v>28927350</v>
      </c>
      <c r="Q177" s="171">
        <v>0.2916374987684665</v>
      </c>
    </row>
    <row r="178" spans="1:17" s="97" customFormat="1" ht="12" customHeight="1">
      <c r="A178" s="117">
        <v>434.01</v>
      </c>
      <c r="B178" s="113" t="s">
        <v>214</v>
      </c>
      <c r="C178" s="170">
        <v>4571</v>
      </c>
      <c r="D178" s="101">
        <v>15440</v>
      </c>
      <c r="E178" s="101">
        <v>10632</v>
      </c>
      <c r="F178" s="170">
        <v>64340</v>
      </c>
      <c r="G178" s="170">
        <v>27173</v>
      </c>
      <c r="H178" s="170">
        <v>1755</v>
      </c>
      <c r="I178" s="170"/>
      <c r="J178" s="170"/>
      <c r="K178" s="101">
        <v>43093</v>
      </c>
      <c r="L178" s="201">
        <v>-4885</v>
      </c>
      <c r="M178" s="101">
        <v>162119</v>
      </c>
      <c r="N178" s="161">
        <v>3879</v>
      </c>
      <c r="O178" s="101">
        <v>158240</v>
      </c>
      <c r="P178" s="101">
        <v>54803050</v>
      </c>
      <c r="Q178" s="171">
        <v>0.2887430535344292</v>
      </c>
    </row>
    <row r="179" spans="1:17" s="97" customFormat="1" ht="12" customHeight="1">
      <c r="A179" s="117">
        <v>434</v>
      </c>
      <c r="B179" s="113" t="s">
        <v>118</v>
      </c>
      <c r="C179" s="170">
        <v>6156</v>
      </c>
      <c r="D179" s="101">
        <v>21125</v>
      </c>
      <c r="E179" s="101">
        <v>14546</v>
      </c>
      <c r="F179" s="170">
        <v>123965</v>
      </c>
      <c r="G179" s="170">
        <v>37178</v>
      </c>
      <c r="H179" s="170">
        <v>2401</v>
      </c>
      <c r="I179" s="170"/>
      <c r="J179" s="170">
        <v>7200</v>
      </c>
      <c r="K179" s="101">
        <v>58961</v>
      </c>
      <c r="L179" s="201">
        <v>-5535</v>
      </c>
      <c r="M179" s="101">
        <v>265997</v>
      </c>
      <c r="N179" s="161">
        <v>8898</v>
      </c>
      <c r="O179" s="101">
        <v>257099</v>
      </c>
      <c r="P179" s="101">
        <v>74981700</v>
      </c>
      <c r="Q179" s="171">
        <v>0.3428823299551757</v>
      </c>
    </row>
    <row r="180" spans="2:17" s="97" customFormat="1" ht="21" customHeight="1">
      <c r="B180" s="96" t="s">
        <v>119</v>
      </c>
      <c r="C180" s="106"/>
      <c r="D180" s="108"/>
      <c r="E180" s="108"/>
      <c r="F180" s="106"/>
      <c r="G180" s="106"/>
      <c r="H180" s="106"/>
      <c r="I180" s="106"/>
      <c r="J180" s="106"/>
      <c r="K180" s="108"/>
      <c r="L180" s="199"/>
      <c r="M180" s="108"/>
      <c r="N180" s="116"/>
      <c r="O180" s="108"/>
      <c r="P180" s="108"/>
      <c r="Q180" s="118"/>
    </row>
    <row r="181" spans="1:17" s="97" customFormat="1" ht="12" customHeight="1">
      <c r="A181" s="117">
        <v>117</v>
      </c>
      <c r="B181" s="113" t="s">
        <v>202</v>
      </c>
      <c r="C181" s="170">
        <v>988</v>
      </c>
      <c r="D181" s="101">
        <v>6330</v>
      </c>
      <c r="E181" s="101">
        <v>1976</v>
      </c>
      <c r="F181" s="170">
        <v>15266</v>
      </c>
      <c r="G181" s="170">
        <v>6298</v>
      </c>
      <c r="H181" s="170">
        <v>326</v>
      </c>
      <c r="I181" s="170"/>
      <c r="J181" s="170">
        <v>5000</v>
      </c>
      <c r="K181" s="101">
        <v>11026</v>
      </c>
      <c r="L181" s="201">
        <v>-1089</v>
      </c>
      <c r="M181" s="101">
        <v>46121</v>
      </c>
      <c r="N181" s="161">
        <v>3947</v>
      </c>
      <c r="O181" s="101">
        <v>42174</v>
      </c>
      <c r="P181" s="101">
        <v>10184550</v>
      </c>
      <c r="Q181" s="171">
        <v>0.4140978246461552</v>
      </c>
    </row>
    <row r="182" spans="1:17" s="97" customFormat="1" ht="12" customHeight="1">
      <c r="A182" s="117">
        <v>115</v>
      </c>
      <c r="B182" s="113" t="s">
        <v>120</v>
      </c>
      <c r="C182" s="170">
        <v>1676</v>
      </c>
      <c r="D182" s="101">
        <v>7576</v>
      </c>
      <c r="E182" s="101">
        <v>2365</v>
      </c>
      <c r="F182" s="170">
        <v>18585</v>
      </c>
      <c r="G182" s="170">
        <v>7537</v>
      </c>
      <c r="H182" s="170">
        <v>390</v>
      </c>
      <c r="I182" s="170"/>
      <c r="J182" s="170"/>
      <c r="K182" s="101">
        <v>12537</v>
      </c>
      <c r="L182" s="201">
        <v>-1059</v>
      </c>
      <c r="M182" s="101">
        <v>49607</v>
      </c>
      <c r="N182" s="161">
        <v>4100</v>
      </c>
      <c r="O182" s="101">
        <v>45507</v>
      </c>
      <c r="P182" s="101">
        <v>12188350</v>
      </c>
      <c r="Q182" s="171">
        <v>0.3733647294342548</v>
      </c>
    </row>
    <row r="183" spans="1:17" s="97" customFormat="1" ht="12" customHeight="1">
      <c r="A183" s="117">
        <v>116</v>
      </c>
      <c r="B183" s="120" t="s">
        <v>121</v>
      </c>
      <c r="C183" s="170">
        <v>3586</v>
      </c>
      <c r="D183" s="101">
        <v>646</v>
      </c>
      <c r="E183" s="101">
        <v>202</v>
      </c>
      <c r="F183" s="170">
        <v>1864</v>
      </c>
      <c r="G183" s="170">
        <v>643</v>
      </c>
      <c r="H183" s="170">
        <v>33</v>
      </c>
      <c r="I183" s="170"/>
      <c r="J183" s="170">
        <v>338</v>
      </c>
      <c r="K183" s="101">
        <v>577</v>
      </c>
      <c r="L183" s="201">
        <v>-1790</v>
      </c>
      <c r="M183" s="101">
        <v>6099</v>
      </c>
      <c r="N183" s="161">
        <v>77</v>
      </c>
      <c r="O183" s="101">
        <v>6022</v>
      </c>
      <c r="P183" s="101">
        <v>1039400</v>
      </c>
      <c r="Q183" s="171">
        <v>0.5793727150279008</v>
      </c>
    </row>
    <row r="184" spans="1:17" s="97" customFormat="1" ht="12" customHeight="1">
      <c r="A184" s="117">
        <v>119</v>
      </c>
      <c r="B184" s="113" t="s">
        <v>122</v>
      </c>
      <c r="C184" s="170">
        <v>105</v>
      </c>
      <c r="D184" s="101">
        <v>965</v>
      </c>
      <c r="E184" s="101">
        <v>301</v>
      </c>
      <c r="F184" s="170">
        <v>2894</v>
      </c>
      <c r="G184" s="170">
        <v>960</v>
      </c>
      <c r="H184" s="170">
        <v>50</v>
      </c>
      <c r="I184" s="170"/>
      <c r="J184" s="170"/>
      <c r="K184" s="101">
        <v>1772</v>
      </c>
      <c r="L184" s="201">
        <v>-321</v>
      </c>
      <c r="M184" s="101">
        <v>6726</v>
      </c>
      <c r="N184" s="161">
        <v>15</v>
      </c>
      <c r="O184" s="101">
        <v>6711</v>
      </c>
      <c r="P184" s="101">
        <v>1552700</v>
      </c>
      <c r="Q184" s="171">
        <v>0.43221485154891476</v>
      </c>
    </row>
    <row r="185" spans="1:17" s="97" customFormat="1" ht="12" customHeight="1">
      <c r="A185" s="117">
        <v>125</v>
      </c>
      <c r="B185" s="113" t="s">
        <v>123</v>
      </c>
      <c r="C185" s="170">
        <v>1249</v>
      </c>
      <c r="D185" s="101">
        <v>5358</v>
      </c>
      <c r="E185" s="101">
        <v>1672</v>
      </c>
      <c r="F185" s="170">
        <v>9501</v>
      </c>
      <c r="G185" s="170">
        <v>5331</v>
      </c>
      <c r="H185" s="170">
        <v>276</v>
      </c>
      <c r="I185" s="170"/>
      <c r="J185" s="170"/>
      <c r="K185" s="101">
        <v>9211</v>
      </c>
      <c r="L185" s="201">
        <v>-749</v>
      </c>
      <c r="M185" s="101">
        <v>31849</v>
      </c>
      <c r="N185" s="161">
        <v>3610</v>
      </c>
      <c r="O185" s="101">
        <v>28239</v>
      </c>
      <c r="P185" s="101">
        <v>8620700</v>
      </c>
      <c r="Q185" s="171">
        <v>0.32757200691359173</v>
      </c>
    </row>
    <row r="186" spans="1:17" s="97" customFormat="1" ht="12" customHeight="1">
      <c r="A186" s="117">
        <v>123</v>
      </c>
      <c r="B186" s="113" t="s">
        <v>124</v>
      </c>
      <c r="C186" s="170">
        <v>15494</v>
      </c>
      <c r="D186" s="101">
        <v>20586</v>
      </c>
      <c r="E186" s="101">
        <v>6425</v>
      </c>
      <c r="F186" s="170">
        <v>30590</v>
      </c>
      <c r="G186" s="170">
        <v>20480</v>
      </c>
      <c r="H186" s="170">
        <v>1061</v>
      </c>
      <c r="I186" s="170"/>
      <c r="J186" s="170"/>
      <c r="K186" s="101">
        <v>35769</v>
      </c>
      <c r="L186" s="201">
        <v>-2877</v>
      </c>
      <c r="M186" s="101">
        <v>127528</v>
      </c>
      <c r="N186" s="161">
        <v>9516</v>
      </c>
      <c r="O186" s="101">
        <v>118012</v>
      </c>
      <c r="P186" s="101">
        <v>33119050</v>
      </c>
      <c r="Q186" s="171">
        <v>0.35632664584280044</v>
      </c>
    </row>
    <row r="187" spans="1:17" s="97" customFormat="1" ht="12" customHeight="1">
      <c r="A187" s="117">
        <v>122</v>
      </c>
      <c r="B187" s="113" t="s">
        <v>206</v>
      </c>
      <c r="C187" s="170">
        <v>5568</v>
      </c>
      <c r="D187" s="101">
        <v>19042</v>
      </c>
      <c r="E187" s="101">
        <v>5943</v>
      </c>
      <c r="F187" s="170">
        <v>40047</v>
      </c>
      <c r="G187" s="170">
        <v>18944</v>
      </c>
      <c r="H187" s="170">
        <v>981</v>
      </c>
      <c r="I187" s="170"/>
      <c r="J187" s="170"/>
      <c r="K187" s="101">
        <v>32830</v>
      </c>
      <c r="L187" s="201">
        <v>-2661</v>
      </c>
      <c r="M187" s="101">
        <v>120694</v>
      </c>
      <c r="N187" s="161">
        <v>9908</v>
      </c>
      <c r="O187" s="101">
        <v>110786</v>
      </c>
      <c r="P187" s="101">
        <v>30634650</v>
      </c>
      <c r="Q187" s="171">
        <v>0.36163625176066966</v>
      </c>
    </row>
    <row r="188" spans="1:17" s="97" customFormat="1" ht="12" customHeight="1">
      <c r="A188" s="117">
        <v>114</v>
      </c>
      <c r="B188" s="113" t="s">
        <v>201</v>
      </c>
      <c r="C188" s="170">
        <v>9970</v>
      </c>
      <c r="D188" s="101">
        <v>27729</v>
      </c>
      <c r="E188" s="101">
        <v>8655</v>
      </c>
      <c r="F188" s="170">
        <v>63437</v>
      </c>
      <c r="G188" s="170">
        <v>27587</v>
      </c>
      <c r="H188" s="170">
        <v>1429</v>
      </c>
      <c r="I188" s="170"/>
      <c r="J188" s="170">
        <v>105500</v>
      </c>
      <c r="K188" s="101">
        <v>47850</v>
      </c>
      <c r="L188" s="201">
        <v>-3875</v>
      </c>
      <c r="M188" s="101">
        <v>288282</v>
      </c>
      <c r="N188" s="161">
        <v>8873</v>
      </c>
      <c r="O188" s="101">
        <v>279409</v>
      </c>
      <c r="P188" s="101">
        <v>44611250</v>
      </c>
      <c r="Q188" s="171">
        <v>0.6263195942727451</v>
      </c>
    </row>
    <row r="189" spans="1:17" s="97" customFormat="1" ht="12" customHeight="1">
      <c r="A189" s="117">
        <v>118</v>
      </c>
      <c r="B189" s="113" t="s">
        <v>203</v>
      </c>
      <c r="C189" s="170">
        <v>4168</v>
      </c>
      <c r="D189" s="101">
        <v>12630</v>
      </c>
      <c r="E189" s="101">
        <v>3942</v>
      </c>
      <c r="F189" s="170">
        <v>27016</v>
      </c>
      <c r="G189" s="170">
        <v>12565</v>
      </c>
      <c r="H189" s="170">
        <v>651</v>
      </c>
      <c r="I189" s="170"/>
      <c r="J189" s="170"/>
      <c r="K189" s="101">
        <v>21874</v>
      </c>
      <c r="L189" s="201">
        <v>-1765</v>
      </c>
      <c r="M189" s="101">
        <v>81081</v>
      </c>
      <c r="N189" s="161">
        <v>6766</v>
      </c>
      <c r="O189" s="101">
        <v>74315</v>
      </c>
      <c r="P189" s="101">
        <v>20319800</v>
      </c>
      <c r="Q189" s="171">
        <v>0.36572702487229203</v>
      </c>
    </row>
    <row r="190" spans="1:17" s="97" customFormat="1" ht="12" customHeight="1">
      <c r="A190" s="117">
        <v>120</v>
      </c>
      <c r="B190" s="113" t="s">
        <v>204</v>
      </c>
      <c r="C190" s="170">
        <v>19507</v>
      </c>
      <c r="D190" s="101">
        <v>49188</v>
      </c>
      <c r="E190" s="101">
        <v>15352</v>
      </c>
      <c r="F190" s="170">
        <v>73583</v>
      </c>
      <c r="G190" s="170">
        <v>48936</v>
      </c>
      <c r="H190" s="170">
        <v>2534</v>
      </c>
      <c r="I190" s="170">
        <v>30000</v>
      </c>
      <c r="J190" s="170"/>
      <c r="K190" s="101">
        <v>83767</v>
      </c>
      <c r="L190" s="201">
        <v>-6874</v>
      </c>
      <c r="M190" s="101">
        <v>315993</v>
      </c>
      <c r="N190" s="161">
        <v>22199</v>
      </c>
      <c r="O190" s="101">
        <v>293794</v>
      </c>
      <c r="P190" s="101">
        <v>79134800</v>
      </c>
      <c r="Q190" s="171">
        <v>0.3712576515009831</v>
      </c>
    </row>
    <row r="191" spans="1:17" s="97" customFormat="1" ht="12" customHeight="1">
      <c r="A191" s="117">
        <v>121</v>
      </c>
      <c r="B191" s="113" t="s">
        <v>205</v>
      </c>
      <c r="C191" s="170">
        <v>13166</v>
      </c>
      <c r="D191" s="101">
        <v>41938</v>
      </c>
      <c r="E191" s="101">
        <v>13089</v>
      </c>
      <c r="F191" s="170">
        <v>96149</v>
      </c>
      <c r="G191" s="170">
        <v>41723</v>
      </c>
      <c r="H191" s="170">
        <v>2161</v>
      </c>
      <c r="I191" s="170"/>
      <c r="J191" s="170">
        <v>5000</v>
      </c>
      <c r="K191" s="101">
        <v>69745</v>
      </c>
      <c r="L191" s="201">
        <v>-5861</v>
      </c>
      <c r="M191" s="101">
        <v>277110</v>
      </c>
      <c r="N191" s="161">
        <v>29764</v>
      </c>
      <c r="O191" s="101">
        <v>247346</v>
      </c>
      <c r="P191" s="101">
        <v>67470950</v>
      </c>
      <c r="Q191" s="171">
        <v>0.36659629069992344</v>
      </c>
    </row>
    <row r="192" spans="1:17" s="97" customFormat="1" ht="12" customHeight="1">
      <c r="A192" s="117">
        <v>126</v>
      </c>
      <c r="B192" s="113" t="s">
        <v>208</v>
      </c>
      <c r="C192" s="170">
        <v>21299</v>
      </c>
      <c r="D192" s="101">
        <v>33709</v>
      </c>
      <c r="E192" s="101">
        <v>10521</v>
      </c>
      <c r="F192" s="170">
        <v>59768</v>
      </c>
      <c r="G192" s="170">
        <v>33535</v>
      </c>
      <c r="H192" s="170">
        <v>1737</v>
      </c>
      <c r="I192" s="170"/>
      <c r="J192" s="170">
        <v>27473</v>
      </c>
      <c r="K192" s="101">
        <v>58555</v>
      </c>
      <c r="L192" s="201">
        <v>-4711</v>
      </c>
      <c r="M192" s="101">
        <v>241886</v>
      </c>
      <c r="N192" s="161">
        <v>9889</v>
      </c>
      <c r="O192" s="101">
        <v>231997</v>
      </c>
      <c r="P192" s="101">
        <v>54230950</v>
      </c>
      <c r="Q192" s="171">
        <v>0.4277944605432875</v>
      </c>
    </row>
    <row r="193" spans="1:17" s="97" customFormat="1" ht="12" customHeight="1">
      <c r="A193" s="117">
        <v>126.01</v>
      </c>
      <c r="B193" s="108" t="s">
        <v>424</v>
      </c>
      <c r="C193" s="170">
        <v>2542</v>
      </c>
      <c r="D193" s="101">
        <v>15786</v>
      </c>
      <c r="E193" s="101">
        <v>4927</v>
      </c>
      <c r="F193" s="170">
        <v>27990</v>
      </c>
      <c r="G193" s="170">
        <v>15704</v>
      </c>
      <c r="H193" s="170">
        <v>813</v>
      </c>
      <c r="I193" s="170">
        <v>5500</v>
      </c>
      <c r="J193" s="170">
        <v>12866</v>
      </c>
      <c r="K193" s="101">
        <v>27511</v>
      </c>
      <c r="L193" s="201">
        <v>-2206</v>
      </c>
      <c r="M193" s="101">
        <v>111433</v>
      </c>
      <c r="N193" s="161">
        <v>1956</v>
      </c>
      <c r="O193" s="101">
        <v>109477</v>
      </c>
      <c r="P193" s="101">
        <v>25396150</v>
      </c>
      <c r="Q193" s="171">
        <v>0.4310771514579966</v>
      </c>
    </row>
    <row r="194" spans="1:19" s="97" customFormat="1" ht="12" customHeight="1">
      <c r="A194" s="117">
        <v>126.02</v>
      </c>
      <c r="B194" s="113" t="s">
        <v>341</v>
      </c>
      <c r="C194" s="170">
        <v>1287</v>
      </c>
      <c r="D194" s="101">
        <v>5719</v>
      </c>
      <c r="E194" s="101">
        <v>1785</v>
      </c>
      <c r="F194" s="170">
        <v>10139</v>
      </c>
      <c r="G194" s="170">
        <v>5689</v>
      </c>
      <c r="H194" s="170">
        <v>295</v>
      </c>
      <c r="I194" s="170">
        <v>5500</v>
      </c>
      <c r="J194" s="170">
        <v>4661</v>
      </c>
      <c r="K194" s="101">
        <v>10515</v>
      </c>
      <c r="L194" s="201">
        <v>-799</v>
      </c>
      <c r="M194" s="101">
        <v>44791</v>
      </c>
      <c r="N194" s="161">
        <v>3105</v>
      </c>
      <c r="O194" s="101">
        <v>41686</v>
      </c>
      <c r="P194" s="101">
        <v>9200100</v>
      </c>
      <c r="Q194" s="171">
        <v>0.453103770611189</v>
      </c>
      <c r="R194" s="192"/>
      <c r="S194" s="192"/>
    </row>
    <row r="195" spans="1:17" s="97" customFormat="1" ht="12" customHeight="1">
      <c r="A195" s="117">
        <v>124</v>
      </c>
      <c r="B195" s="113" t="s">
        <v>207</v>
      </c>
      <c r="C195" s="170">
        <v>4109</v>
      </c>
      <c r="D195" s="101">
        <v>17342</v>
      </c>
      <c r="E195" s="101">
        <v>5413</v>
      </c>
      <c r="F195" s="170">
        <v>49559</v>
      </c>
      <c r="G195" s="170">
        <v>17253</v>
      </c>
      <c r="H195" s="170">
        <v>893</v>
      </c>
      <c r="I195" s="170"/>
      <c r="J195" s="170"/>
      <c r="K195" s="101">
        <v>30065</v>
      </c>
      <c r="L195" s="201">
        <v>-2424</v>
      </c>
      <c r="M195" s="101">
        <v>122210</v>
      </c>
      <c r="N195" s="161">
        <v>10258</v>
      </c>
      <c r="O195" s="101">
        <v>111952</v>
      </c>
      <c r="P195" s="101">
        <v>27900550</v>
      </c>
      <c r="Q195" s="171">
        <v>0.4012537387255806</v>
      </c>
    </row>
    <row r="196" spans="1:19" s="97" customFormat="1" ht="12" customHeight="1">
      <c r="A196" s="117">
        <v>124.01</v>
      </c>
      <c r="B196" s="113" t="s">
        <v>327</v>
      </c>
      <c r="C196" s="170">
        <v>1457</v>
      </c>
      <c r="D196" s="101">
        <v>3816</v>
      </c>
      <c r="E196" s="101">
        <v>1191</v>
      </c>
      <c r="F196" s="170">
        <v>9076</v>
      </c>
      <c r="G196" s="170">
        <v>3797</v>
      </c>
      <c r="H196" s="170">
        <v>197</v>
      </c>
      <c r="I196" s="170">
        <v>4600</v>
      </c>
      <c r="J196" s="170"/>
      <c r="K196" s="101">
        <v>6605</v>
      </c>
      <c r="L196" s="201">
        <v>-533</v>
      </c>
      <c r="M196" s="101">
        <v>30206</v>
      </c>
      <c r="N196" s="161">
        <v>2795</v>
      </c>
      <c r="O196" s="101">
        <v>27411</v>
      </c>
      <c r="P196" s="101">
        <v>6139650</v>
      </c>
      <c r="Q196" s="171">
        <v>0.44645867435440134</v>
      </c>
      <c r="R196" s="192"/>
      <c r="S196" s="192"/>
    </row>
    <row r="197" spans="2:17" s="97" customFormat="1" ht="21" customHeight="1">
      <c r="B197" s="110" t="s">
        <v>125</v>
      </c>
      <c r="C197" s="106"/>
      <c r="D197" s="108"/>
      <c r="E197" s="108"/>
      <c r="F197" s="106"/>
      <c r="G197" s="106"/>
      <c r="H197" s="106"/>
      <c r="I197" s="106"/>
      <c r="J197" s="106"/>
      <c r="K197" s="108"/>
      <c r="L197" s="199"/>
      <c r="M197" s="108"/>
      <c r="N197" s="116"/>
      <c r="O197" s="108"/>
      <c r="P197" s="104"/>
      <c r="Q197" s="118"/>
    </row>
    <row r="198" spans="1:17" s="97" customFormat="1" ht="12" customHeight="1">
      <c r="A198" s="117">
        <v>759</v>
      </c>
      <c r="B198" s="113" t="s">
        <v>126</v>
      </c>
      <c r="C198" s="170">
        <v>3658</v>
      </c>
      <c r="D198" s="101">
        <v>11994</v>
      </c>
      <c r="E198" s="101">
        <v>7291</v>
      </c>
      <c r="F198" s="170">
        <v>40824</v>
      </c>
      <c r="G198" s="170">
        <v>32012</v>
      </c>
      <c r="H198" s="170">
        <v>1203</v>
      </c>
      <c r="I198" s="170">
        <v>45550</v>
      </c>
      <c r="J198" s="170"/>
      <c r="K198" s="101">
        <v>53788</v>
      </c>
      <c r="L198" s="201">
        <v>-16945</v>
      </c>
      <c r="M198" s="101">
        <v>179375</v>
      </c>
      <c r="N198" s="161">
        <v>30390</v>
      </c>
      <c r="O198" s="101">
        <v>148985</v>
      </c>
      <c r="P198" s="101">
        <v>37581550</v>
      </c>
      <c r="Q198" s="171">
        <v>0.39643122755713905</v>
      </c>
    </row>
    <row r="199" spans="1:17" s="97" customFormat="1" ht="12" customHeight="1">
      <c r="A199" s="117">
        <v>772</v>
      </c>
      <c r="B199" s="113" t="s">
        <v>174</v>
      </c>
      <c r="C199" s="170">
        <v>5860</v>
      </c>
      <c r="D199" s="101">
        <v>19071</v>
      </c>
      <c r="E199" s="101">
        <v>11593</v>
      </c>
      <c r="F199" s="170">
        <v>172314</v>
      </c>
      <c r="G199" s="170">
        <v>50903</v>
      </c>
      <c r="H199" s="170">
        <v>1914</v>
      </c>
      <c r="I199" s="170">
        <v>39000</v>
      </c>
      <c r="J199" s="170">
        <v>27600</v>
      </c>
      <c r="K199" s="101">
        <v>85410</v>
      </c>
      <c r="L199" s="201">
        <v>-115696</v>
      </c>
      <c r="M199" s="101">
        <v>297969</v>
      </c>
      <c r="N199" s="161">
        <v>33814</v>
      </c>
      <c r="O199" s="101">
        <v>264155</v>
      </c>
      <c r="P199" s="101">
        <v>59758550</v>
      </c>
      <c r="Q199" s="171">
        <v>0.44203716455636893</v>
      </c>
    </row>
    <row r="200" spans="1:17" s="97" customFormat="1" ht="12" customHeight="1">
      <c r="A200" s="117">
        <v>759.01</v>
      </c>
      <c r="B200" s="113" t="s">
        <v>233</v>
      </c>
      <c r="C200" s="170">
        <v>1628</v>
      </c>
      <c r="D200" s="101">
        <v>4343</v>
      </c>
      <c r="E200" s="101">
        <v>2640</v>
      </c>
      <c r="F200" s="170">
        <v>13260</v>
      </c>
      <c r="G200" s="170">
        <v>11593</v>
      </c>
      <c r="H200" s="170">
        <v>436</v>
      </c>
      <c r="I200" s="170">
        <v>27500</v>
      </c>
      <c r="J200" s="170"/>
      <c r="K200" s="101">
        <v>19606</v>
      </c>
      <c r="L200" s="201">
        <v>-3191</v>
      </c>
      <c r="M200" s="101">
        <v>77815</v>
      </c>
      <c r="N200" s="161">
        <v>6311</v>
      </c>
      <c r="O200" s="101">
        <v>71504</v>
      </c>
      <c r="P200" s="101">
        <v>13609850</v>
      </c>
      <c r="Q200" s="171">
        <v>0.5253841886574797</v>
      </c>
    </row>
    <row r="201" spans="1:17" s="97" customFormat="1" ht="12" customHeight="1">
      <c r="A201" s="117">
        <v>777</v>
      </c>
      <c r="B201" s="113" t="s">
        <v>127</v>
      </c>
      <c r="C201" s="170">
        <v>5879</v>
      </c>
      <c r="D201" s="101">
        <v>18856</v>
      </c>
      <c r="E201" s="101">
        <v>11462</v>
      </c>
      <c r="F201" s="170">
        <v>72293</v>
      </c>
      <c r="G201" s="170">
        <v>50327</v>
      </c>
      <c r="H201" s="170">
        <v>1892</v>
      </c>
      <c r="I201" s="170">
        <v>61000</v>
      </c>
      <c r="J201" s="170">
        <v>5500</v>
      </c>
      <c r="K201" s="101">
        <v>84446</v>
      </c>
      <c r="L201" s="201">
        <v>-20963</v>
      </c>
      <c r="M201" s="101">
        <v>290692</v>
      </c>
      <c r="N201" s="161">
        <v>29210</v>
      </c>
      <c r="O201" s="101">
        <v>261482</v>
      </c>
      <c r="P201" s="101">
        <v>59082550</v>
      </c>
      <c r="Q201" s="171">
        <v>0.4425706067189043</v>
      </c>
    </row>
    <row r="202" spans="1:17" s="97" customFormat="1" ht="12" customHeight="1">
      <c r="A202" s="117">
        <v>760</v>
      </c>
      <c r="B202" s="113" t="s">
        <v>128</v>
      </c>
      <c r="C202" s="170">
        <v>5533</v>
      </c>
      <c r="D202" s="101">
        <v>19720</v>
      </c>
      <c r="E202" s="101">
        <v>11987</v>
      </c>
      <c r="F202" s="170">
        <v>56203</v>
      </c>
      <c r="G202" s="170">
        <v>52634</v>
      </c>
      <c r="H202" s="170">
        <v>1979</v>
      </c>
      <c r="I202" s="170"/>
      <c r="J202" s="170"/>
      <c r="K202" s="101">
        <v>89508</v>
      </c>
      <c r="L202" s="201">
        <v>-19726</v>
      </c>
      <c r="M202" s="101">
        <v>217838</v>
      </c>
      <c r="N202" s="161">
        <v>34265</v>
      </c>
      <c r="O202" s="101">
        <v>183573</v>
      </c>
      <c r="P202" s="101">
        <v>61790750</v>
      </c>
      <c r="Q202" s="171">
        <v>0.29708815639881375</v>
      </c>
    </row>
    <row r="203" spans="1:17" s="97" customFormat="1" ht="12" customHeight="1">
      <c r="A203" s="117">
        <v>761</v>
      </c>
      <c r="B203" s="113" t="s">
        <v>129</v>
      </c>
      <c r="C203" s="170">
        <v>2061</v>
      </c>
      <c r="D203" s="101">
        <v>6636</v>
      </c>
      <c r="E203" s="101">
        <v>4034</v>
      </c>
      <c r="F203" s="170">
        <v>34461</v>
      </c>
      <c r="G203" s="170">
        <v>17712</v>
      </c>
      <c r="H203" s="170">
        <v>666</v>
      </c>
      <c r="I203" s="170"/>
      <c r="J203" s="170"/>
      <c r="K203" s="101">
        <v>29850</v>
      </c>
      <c r="L203" s="201">
        <v>-7709</v>
      </c>
      <c r="M203" s="101">
        <v>87711</v>
      </c>
      <c r="N203" s="161">
        <v>12022</v>
      </c>
      <c r="O203" s="101">
        <v>75689</v>
      </c>
      <c r="P203" s="101">
        <v>20793550</v>
      </c>
      <c r="Q203" s="171">
        <v>0.364002298789769</v>
      </c>
    </row>
    <row r="204" spans="1:17" s="97" customFormat="1" ht="12" customHeight="1">
      <c r="A204" s="117">
        <v>787</v>
      </c>
      <c r="B204" s="113" t="s">
        <v>130</v>
      </c>
      <c r="C204" s="170">
        <v>2785</v>
      </c>
      <c r="D204" s="101">
        <v>4254</v>
      </c>
      <c r="E204" s="101">
        <v>3819</v>
      </c>
      <c r="F204" s="170">
        <v>23519</v>
      </c>
      <c r="G204" s="170">
        <v>20951</v>
      </c>
      <c r="H204" s="170">
        <v>630</v>
      </c>
      <c r="I204" s="170">
        <v>19000</v>
      </c>
      <c r="J204" s="170"/>
      <c r="K204" s="101">
        <v>35746</v>
      </c>
      <c r="L204" s="201">
        <v>-10605</v>
      </c>
      <c r="M204" s="101">
        <v>100099</v>
      </c>
      <c r="N204" s="161">
        <v>25154</v>
      </c>
      <c r="O204" s="101">
        <v>74945</v>
      </c>
      <c r="P204" s="101">
        <v>19687750</v>
      </c>
      <c r="Q204" s="171">
        <v>0.3806681819913398</v>
      </c>
    </row>
    <row r="205" spans="1:17" s="97" customFormat="1" ht="12" customHeight="1">
      <c r="A205" s="117">
        <v>762</v>
      </c>
      <c r="B205" s="113" t="s">
        <v>131</v>
      </c>
      <c r="C205" s="170">
        <v>2771</v>
      </c>
      <c r="D205" s="101">
        <v>9312</v>
      </c>
      <c r="E205" s="101">
        <v>5661</v>
      </c>
      <c r="F205" s="170">
        <v>36391</v>
      </c>
      <c r="G205" s="170">
        <v>24854</v>
      </c>
      <c r="H205" s="170">
        <v>934</v>
      </c>
      <c r="I205" s="170"/>
      <c r="J205" s="170"/>
      <c r="K205" s="101">
        <v>41805</v>
      </c>
      <c r="L205" s="201">
        <v>-9627</v>
      </c>
      <c r="M205" s="101">
        <v>112101</v>
      </c>
      <c r="N205" s="161">
        <v>14350</v>
      </c>
      <c r="O205" s="101">
        <v>97751</v>
      </c>
      <c r="P205" s="101">
        <v>29177950</v>
      </c>
      <c r="Q205" s="171">
        <v>0.33501668211783214</v>
      </c>
    </row>
    <row r="206" spans="1:17" s="97" customFormat="1" ht="12" customHeight="1">
      <c r="A206" s="117">
        <v>790</v>
      </c>
      <c r="B206" s="113" t="s">
        <v>132</v>
      </c>
      <c r="C206" s="170">
        <v>2036</v>
      </c>
      <c r="D206" s="101">
        <v>4361</v>
      </c>
      <c r="E206" s="101">
        <v>2546</v>
      </c>
      <c r="F206" s="170">
        <v>21118</v>
      </c>
      <c r="G206" s="170">
        <v>7741</v>
      </c>
      <c r="H206" s="170">
        <v>446</v>
      </c>
      <c r="I206" s="170">
        <v>23350</v>
      </c>
      <c r="J206" s="170"/>
      <c r="K206" s="101">
        <v>16094</v>
      </c>
      <c r="L206" s="201">
        <v>-5195</v>
      </c>
      <c r="M206" s="101">
        <v>72497</v>
      </c>
      <c r="N206" s="161">
        <v>6860</v>
      </c>
      <c r="O206" s="101">
        <v>65637</v>
      </c>
      <c r="P206" s="101">
        <v>13125450</v>
      </c>
      <c r="Q206" s="171">
        <v>0.5000742831674343</v>
      </c>
    </row>
    <row r="207" spans="1:17" s="97" customFormat="1" ht="12" customHeight="1">
      <c r="A207" s="117">
        <v>763</v>
      </c>
      <c r="B207" s="113" t="s">
        <v>133</v>
      </c>
      <c r="C207" s="170">
        <v>3846</v>
      </c>
      <c r="D207" s="101">
        <v>11100</v>
      </c>
      <c r="E207" s="101">
        <v>6747</v>
      </c>
      <c r="F207" s="170">
        <v>43812</v>
      </c>
      <c r="G207" s="170">
        <v>29626</v>
      </c>
      <c r="H207" s="170">
        <v>1114</v>
      </c>
      <c r="I207" s="170"/>
      <c r="J207" s="170"/>
      <c r="K207" s="101">
        <v>49793</v>
      </c>
      <c r="L207" s="201">
        <v>-13304</v>
      </c>
      <c r="M207" s="101">
        <v>132734</v>
      </c>
      <c r="N207" s="161">
        <v>18215</v>
      </c>
      <c r="O207" s="101">
        <v>114519</v>
      </c>
      <c r="P207" s="101">
        <v>34779950</v>
      </c>
      <c r="Q207" s="171">
        <v>0.3292672933687369</v>
      </c>
    </row>
    <row r="208" spans="1:17" s="97" customFormat="1" ht="12" customHeight="1">
      <c r="A208" s="117">
        <v>774</v>
      </c>
      <c r="B208" s="113" t="s">
        <v>134</v>
      </c>
      <c r="C208" s="170">
        <v>1268</v>
      </c>
      <c r="D208" s="101">
        <v>3649</v>
      </c>
      <c r="E208" s="101">
        <v>2218</v>
      </c>
      <c r="F208" s="170">
        <v>15786</v>
      </c>
      <c r="G208" s="170">
        <v>9739</v>
      </c>
      <c r="H208" s="170">
        <v>366</v>
      </c>
      <c r="I208" s="170">
        <v>12800</v>
      </c>
      <c r="J208" s="170"/>
      <c r="K208" s="101">
        <v>16503</v>
      </c>
      <c r="L208" s="201">
        <v>-7378</v>
      </c>
      <c r="M208" s="101">
        <v>54951</v>
      </c>
      <c r="N208" s="161">
        <v>5727</v>
      </c>
      <c r="O208" s="101">
        <v>49224</v>
      </c>
      <c r="P208" s="101">
        <v>11433200</v>
      </c>
      <c r="Q208" s="171">
        <v>0.4305356330686072</v>
      </c>
    </row>
    <row r="209" spans="1:17" s="97" customFormat="1" ht="12" customHeight="1">
      <c r="A209" s="117">
        <v>783</v>
      </c>
      <c r="B209" s="113" t="s">
        <v>135</v>
      </c>
      <c r="C209" s="170">
        <v>3614</v>
      </c>
      <c r="D209" s="101">
        <v>5865</v>
      </c>
      <c r="E209" s="101">
        <v>5447</v>
      </c>
      <c r="F209" s="170">
        <v>26043</v>
      </c>
      <c r="G209" s="170">
        <v>29879</v>
      </c>
      <c r="H209" s="170">
        <v>899</v>
      </c>
      <c r="I209" s="170">
        <v>39887</v>
      </c>
      <c r="J209" s="170">
        <v>20000</v>
      </c>
      <c r="K209" s="101">
        <v>49279</v>
      </c>
      <c r="L209" s="201">
        <v>-12198</v>
      </c>
      <c r="M209" s="101">
        <v>168715</v>
      </c>
      <c r="N209" s="161">
        <v>28520</v>
      </c>
      <c r="O209" s="101">
        <v>140195</v>
      </c>
      <c r="P209" s="101">
        <v>28078450</v>
      </c>
      <c r="Q209" s="171">
        <v>0.4992975039576615</v>
      </c>
    </row>
    <row r="210" spans="1:17" s="97" customFormat="1" ht="12" customHeight="1">
      <c r="A210" s="117">
        <v>784</v>
      </c>
      <c r="B210" s="113" t="s">
        <v>346</v>
      </c>
      <c r="C210" s="170">
        <v>2369</v>
      </c>
      <c r="D210" s="101">
        <v>6969</v>
      </c>
      <c r="E210" s="101">
        <v>4236</v>
      </c>
      <c r="F210" s="170">
        <v>27071</v>
      </c>
      <c r="G210" s="170">
        <v>18601</v>
      </c>
      <c r="H210" s="170">
        <v>699</v>
      </c>
      <c r="I210" s="170">
        <v>17700</v>
      </c>
      <c r="J210" s="170"/>
      <c r="K210" s="101">
        <v>31337</v>
      </c>
      <c r="L210" s="201">
        <v>-8358</v>
      </c>
      <c r="M210" s="101">
        <v>100624</v>
      </c>
      <c r="N210" s="161">
        <v>10354</v>
      </c>
      <c r="O210" s="101">
        <v>90270</v>
      </c>
      <c r="P210" s="101">
        <v>21836750</v>
      </c>
      <c r="Q210" s="171">
        <v>0.4133856915520854</v>
      </c>
    </row>
    <row r="211" spans="1:17" s="97" customFormat="1" ht="12" customHeight="1">
      <c r="A211" s="117">
        <v>764</v>
      </c>
      <c r="B211" s="113" t="s">
        <v>136</v>
      </c>
      <c r="C211" s="170">
        <v>3645</v>
      </c>
      <c r="D211" s="101">
        <v>12605</v>
      </c>
      <c r="E211" s="101">
        <v>7662</v>
      </c>
      <c r="F211" s="170">
        <v>48152</v>
      </c>
      <c r="G211" s="170">
        <v>33642</v>
      </c>
      <c r="H211" s="170">
        <v>1265</v>
      </c>
      <c r="I211" s="170"/>
      <c r="J211" s="170"/>
      <c r="K211" s="101">
        <v>56516</v>
      </c>
      <c r="L211" s="201">
        <v>-12914</v>
      </c>
      <c r="M211" s="101">
        <v>150573</v>
      </c>
      <c r="N211" s="161">
        <v>22867</v>
      </c>
      <c r="O211" s="101">
        <v>127706</v>
      </c>
      <c r="P211" s="101">
        <v>39495150</v>
      </c>
      <c r="Q211" s="171">
        <v>0.3233460310949572</v>
      </c>
    </row>
    <row r="212" spans="1:17" s="97" customFormat="1" ht="12" customHeight="1">
      <c r="A212" s="117">
        <v>765</v>
      </c>
      <c r="B212" s="113" t="s">
        <v>137</v>
      </c>
      <c r="C212" s="170">
        <v>791</v>
      </c>
      <c r="D212" s="101">
        <v>1678</v>
      </c>
      <c r="E212" s="101">
        <v>1020</v>
      </c>
      <c r="F212" s="170">
        <v>8531</v>
      </c>
      <c r="G212" s="170">
        <v>4480</v>
      </c>
      <c r="H212" s="170">
        <v>168</v>
      </c>
      <c r="I212" s="170"/>
      <c r="J212" s="170"/>
      <c r="K212" s="101">
        <v>7699</v>
      </c>
      <c r="L212" s="201">
        <v>-4571</v>
      </c>
      <c r="M212" s="101">
        <v>19796</v>
      </c>
      <c r="N212" s="161">
        <v>1820</v>
      </c>
      <c r="O212" s="101">
        <v>17976</v>
      </c>
      <c r="P212" s="101">
        <v>5259200</v>
      </c>
      <c r="Q212" s="171">
        <v>0.34180103437785214</v>
      </c>
    </row>
    <row r="213" spans="1:17" s="97" customFormat="1" ht="12" customHeight="1">
      <c r="A213" s="117">
        <v>778</v>
      </c>
      <c r="B213" s="113" t="s">
        <v>138</v>
      </c>
      <c r="C213" s="170">
        <v>2699</v>
      </c>
      <c r="D213" s="101">
        <v>4295</v>
      </c>
      <c r="E213" s="101">
        <v>3724</v>
      </c>
      <c r="F213" s="170">
        <v>24509</v>
      </c>
      <c r="G213" s="170">
        <v>20429</v>
      </c>
      <c r="H213" s="170">
        <v>615</v>
      </c>
      <c r="I213" s="170">
        <v>18000</v>
      </c>
      <c r="J213" s="170">
        <v>28390</v>
      </c>
      <c r="K213" s="101">
        <v>36090</v>
      </c>
      <c r="L213" s="201">
        <v>-18523</v>
      </c>
      <c r="M213" s="101">
        <v>120228</v>
      </c>
      <c r="N213" s="161">
        <v>19449</v>
      </c>
      <c r="O213" s="101">
        <v>100779</v>
      </c>
      <c r="P213" s="101">
        <v>19197750</v>
      </c>
      <c r="Q213" s="171">
        <v>0.5249521428292379</v>
      </c>
    </row>
    <row r="214" spans="1:17" s="97" customFormat="1" ht="12" customHeight="1">
      <c r="A214" s="117">
        <v>767</v>
      </c>
      <c r="B214" s="113" t="s">
        <v>139</v>
      </c>
      <c r="C214" s="170">
        <v>3805</v>
      </c>
      <c r="D214" s="101">
        <v>12641</v>
      </c>
      <c r="E214" s="101">
        <v>7684</v>
      </c>
      <c r="F214" s="170">
        <v>47288</v>
      </c>
      <c r="G214" s="170">
        <v>33739</v>
      </c>
      <c r="H214" s="170">
        <v>1268</v>
      </c>
      <c r="I214" s="170"/>
      <c r="J214" s="170"/>
      <c r="K214" s="101">
        <v>56678</v>
      </c>
      <c r="L214" s="201">
        <v>-13187</v>
      </c>
      <c r="M214" s="101">
        <v>149916</v>
      </c>
      <c r="N214" s="161">
        <v>22630</v>
      </c>
      <c r="O214" s="101">
        <v>127286</v>
      </c>
      <c r="P214" s="101">
        <v>39608100</v>
      </c>
      <c r="Q214" s="171">
        <v>0.32136355947394596</v>
      </c>
    </row>
    <row r="215" spans="1:17" s="97" customFormat="1" ht="12" customHeight="1">
      <c r="A215" s="117">
        <v>768</v>
      </c>
      <c r="B215" s="113" t="s">
        <v>140</v>
      </c>
      <c r="C215" s="170">
        <v>2968</v>
      </c>
      <c r="D215" s="101">
        <v>8173</v>
      </c>
      <c r="E215" s="101">
        <v>4968</v>
      </c>
      <c r="F215" s="170">
        <v>32351</v>
      </c>
      <c r="G215" s="170">
        <v>21813</v>
      </c>
      <c r="H215" s="170">
        <v>820</v>
      </c>
      <c r="I215" s="170"/>
      <c r="J215" s="170"/>
      <c r="K215" s="101">
        <v>36714</v>
      </c>
      <c r="L215" s="201">
        <v>-10721</v>
      </c>
      <c r="M215" s="101">
        <v>97086</v>
      </c>
      <c r="N215" s="161">
        <v>18145</v>
      </c>
      <c r="O215" s="101">
        <v>78941</v>
      </c>
      <c r="P215" s="101">
        <v>25608000</v>
      </c>
      <c r="Q215" s="171">
        <v>0.30826694782880354</v>
      </c>
    </row>
    <row r="216" spans="1:17" s="97" customFormat="1" ht="12" customHeight="1">
      <c r="A216" s="117">
        <v>769.01</v>
      </c>
      <c r="B216" s="113" t="s">
        <v>141</v>
      </c>
      <c r="C216" s="170">
        <v>8610</v>
      </c>
      <c r="D216" s="101">
        <v>30470</v>
      </c>
      <c r="E216" s="101">
        <v>18522</v>
      </c>
      <c r="F216" s="170">
        <v>112511</v>
      </c>
      <c r="G216" s="170">
        <v>81328</v>
      </c>
      <c r="H216" s="170">
        <v>3057</v>
      </c>
      <c r="I216" s="170"/>
      <c r="J216" s="170"/>
      <c r="K216" s="101">
        <v>136340</v>
      </c>
      <c r="L216" s="201">
        <v>-35466</v>
      </c>
      <c r="M216" s="101">
        <v>355372</v>
      </c>
      <c r="N216" s="161">
        <v>45493</v>
      </c>
      <c r="O216" s="101">
        <v>309879</v>
      </c>
      <c r="P216" s="101">
        <v>95476100</v>
      </c>
      <c r="Q216" s="171">
        <v>0.32456185369951224</v>
      </c>
    </row>
    <row r="217" spans="1:17" s="97" customFormat="1" ht="12" customHeight="1">
      <c r="A217" s="117">
        <v>776</v>
      </c>
      <c r="B217" s="113" t="s">
        <v>175</v>
      </c>
      <c r="C217" s="170">
        <v>1622</v>
      </c>
      <c r="D217" s="101">
        <v>4980</v>
      </c>
      <c r="E217" s="101">
        <v>3027</v>
      </c>
      <c r="F217" s="170">
        <v>23853</v>
      </c>
      <c r="G217" s="170">
        <v>13293</v>
      </c>
      <c r="H217" s="170">
        <v>500</v>
      </c>
      <c r="I217" s="170">
        <v>15000</v>
      </c>
      <c r="J217" s="170"/>
      <c r="K217" s="101">
        <v>22452</v>
      </c>
      <c r="L217" s="201">
        <v>-7917</v>
      </c>
      <c r="M217" s="101">
        <v>76810</v>
      </c>
      <c r="N217" s="161">
        <v>7338</v>
      </c>
      <c r="O217" s="101">
        <v>69472</v>
      </c>
      <c r="P217" s="101">
        <v>15605000</v>
      </c>
      <c r="Q217" s="171">
        <v>0.4451906440243512</v>
      </c>
    </row>
    <row r="218" spans="1:17" s="97" customFormat="1" ht="12" customHeight="1">
      <c r="A218" s="117">
        <v>775</v>
      </c>
      <c r="B218" s="113" t="s">
        <v>142</v>
      </c>
      <c r="C218" s="170">
        <v>15079</v>
      </c>
      <c r="D218" s="101">
        <v>30840</v>
      </c>
      <c r="E218" s="101">
        <v>18747</v>
      </c>
      <c r="F218" s="170">
        <v>156210</v>
      </c>
      <c r="G218" s="170">
        <v>82314</v>
      </c>
      <c r="H218" s="170">
        <v>3094</v>
      </c>
      <c r="I218" s="170">
        <v>40000</v>
      </c>
      <c r="J218" s="170">
        <v>50000</v>
      </c>
      <c r="K218" s="101">
        <v>137990</v>
      </c>
      <c r="L218" s="201">
        <v>-98409</v>
      </c>
      <c r="M218" s="101">
        <v>435865</v>
      </c>
      <c r="N218" s="161">
        <v>39150</v>
      </c>
      <c r="O218" s="101">
        <v>396715</v>
      </c>
      <c r="P218" s="101">
        <v>96633616</v>
      </c>
      <c r="Q218" s="171">
        <v>0.4105351909836428</v>
      </c>
    </row>
    <row r="219" spans="1:17" s="97" customFormat="1" ht="12" customHeight="1">
      <c r="A219" s="117">
        <v>782</v>
      </c>
      <c r="B219" s="113" t="s">
        <v>210</v>
      </c>
      <c r="C219" s="170">
        <v>3268</v>
      </c>
      <c r="D219" s="101">
        <v>5278</v>
      </c>
      <c r="E219" s="101">
        <v>4781</v>
      </c>
      <c r="F219" s="170">
        <v>149892</v>
      </c>
      <c r="G219" s="170">
        <v>26227</v>
      </c>
      <c r="H219" s="170">
        <v>789</v>
      </c>
      <c r="I219" s="170">
        <v>23500</v>
      </c>
      <c r="J219" s="170">
        <v>30511</v>
      </c>
      <c r="K219" s="101">
        <v>44350</v>
      </c>
      <c r="L219" s="201">
        <v>-141646</v>
      </c>
      <c r="M219" s="101">
        <v>146950</v>
      </c>
      <c r="N219" s="161">
        <v>22080</v>
      </c>
      <c r="O219" s="101">
        <v>124870</v>
      </c>
      <c r="P219" s="101">
        <v>24645900</v>
      </c>
      <c r="Q219" s="171">
        <v>0.5066562795434535</v>
      </c>
    </row>
    <row r="220" spans="1:17" s="97" customFormat="1" ht="12" customHeight="1">
      <c r="A220" s="117">
        <v>771</v>
      </c>
      <c r="B220" s="113" t="s">
        <v>215</v>
      </c>
      <c r="C220" s="170">
        <v>2978</v>
      </c>
      <c r="D220" s="101">
        <v>7755</v>
      </c>
      <c r="E220" s="101">
        <v>4528</v>
      </c>
      <c r="F220" s="101">
        <v>37322</v>
      </c>
      <c r="G220" s="101">
        <v>13766</v>
      </c>
      <c r="H220" s="101">
        <v>794</v>
      </c>
      <c r="I220" s="170"/>
      <c r="J220" s="170"/>
      <c r="K220" s="101">
        <v>28465</v>
      </c>
      <c r="L220" s="201">
        <v>-6840</v>
      </c>
      <c r="M220" s="101">
        <v>88768</v>
      </c>
      <c r="N220" s="161">
        <v>8464</v>
      </c>
      <c r="O220" s="101">
        <v>80304</v>
      </c>
      <c r="P220" s="101">
        <v>23341650</v>
      </c>
      <c r="Q220" s="171">
        <v>0.34403737524982164</v>
      </c>
    </row>
    <row r="221" spans="1:17" s="97" customFormat="1" ht="12" customHeight="1">
      <c r="A221" s="117">
        <v>770</v>
      </c>
      <c r="B221" s="113" t="s">
        <v>144</v>
      </c>
      <c r="C221" s="170">
        <v>7439</v>
      </c>
      <c r="D221" s="101">
        <v>26431</v>
      </c>
      <c r="E221" s="101">
        <v>16067</v>
      </c>
      <c r="F221" s="170">
        <v>99543</v>
      </c>
      <c r="G221" s="170">
        <v>70545</v>
      </c>
      <c r="H221" s="170">
        <v>2652</v>
      </c>
      <c r="I221" s="170"/>
      <c r="J221" s="170"/>
      <c r="K221" s="101">
        <v>118291</v>
      </c>
      <c r="L221" s="201">
        <v>-32013</v>
      </c>
      <c r="M221" s="101">
        <v>308955</v>
      </c>
      <c r="N221" s="161">
        <v>45620</v>
      </c>
      <c r="O221" s="101">
        <v>263335</v>
      </c>
      <c r="P221" s="101">
        <v>82817950</v>
      </c>
      <c r="Q221" s="171">
        <v>0.317968508034792</v>
      </c>
    </row>
    <row r="222" spans="1:17" s="97" customFormat="1" ht="12" customHeight="1">
      <c r="A222" s="117">
        <v>789</v>
      </c>
      <c r="B222" s="113" t="s">
        <v>143</v>
      </c>
      <c r="C222" s="170">
        <v>951</v>
      </c>
      <c r="D222" s="101">
        <v>2455</v>
      </c>
      <c r="E222" s="101">
        <v>1492</v>
      </c>
      <c r="F222" s="170">
        <v>14083</v>
      </c>
      <c r="G222" s="170">
        <v>6552</v>
      </c>
      <c r="H222" s="170">
        <v>246</v>
      </c>
      <c r="I222" s="170">
        <v>18000</v>
      </c>
      <c r="J222" s="170"/>
      <c r="K222" s="101">
        <v>11168</v>
      </c>
      <c r="L222" s="201">
        <v>-6588</v>
      </c>
      <c r="M222" s="101">
        <v>48359</v>
      </c>
      <c r="N222" s="161">
        <v>5751</v>
      </c>
      <c r="O222" s="101">
        <v>42608</v>
      </c>
      <c r="P222" s="101">
        <v>7692150</v>
      </c>
      <c r="Q222" s="171">
        <v>0.553915355264783</v>
      </c>
    </row>
    <row r="223" spans="1:17" s="97" customFormat="1" ht="12" customHeight="1">
      <c r="A223" s="117">
        <v>785</v>
      </c>
      <c r="B223" s="113" t="s">
        <v>145</v>
      </c>
      <c r="C223" s="170">
        <v>5150</v>
      </c>
      <c r="D223" s="101">
        <v>15638</v>
      </c>
      <c r="E223" s="101">
        <v>9506</v>
      </c>
      <c r="F223" s="170">
        <v>189646</v>
      </c>
      <c r="G223" s="170">
        <v>41739</v>
      </c>
      <c r="H223" s="170">
        <v>1569</v>
      </c>
      <c r="I223" s="170">
        <v>24000</v>
      </c>
      <c r="J223" s="170">
        <v>54600</v>
      </c>
      <c r="K223" s="101">
        <v>70070</v>
      </c>
      <c r="L223" s="201">
        <v>-228104</v>
      </c>
      <c r="M223" s="101">
        <v>183814</v>
      </c>
      <c r="N223" s="161">
        <v>22323</v>
      </c>
      <c r="O223" s="101">
        <v>161491</v>
      </c>
      <c r="P223" s="101">
        <v>49000700</v>
      </c>
      <c r="Q223" s="171">
        <v>0.3295687612625942</v>
      </c>
    </row>
    <row r="224" spans="1:17" s="97" customFormat="1" ht="12" customHeight="1">
      <c r="A224" s="117">
        <v>773</v>
      </c>
      <c r="B224" s="113" t="s">
        <v>146</v>
      </c>
      <c r="C224" s="170">
        <v>5413</v>
      </c>
      <c r="D224" s="101">
        <v>9337</v>
      </c>
      <c r="E224" s="101">
        <v>8565</v>
      </c>
      <c r="F224" s="170">
        <v>41166</v>
      </c>
      <c r="G224" s="170">
        <v>46981</v>
      </c>
      <c r="H224" s="170">
        <v>1414</v>
      </c>
      <c r="I224" s="170">
        <v>42000</v>
      </c>
      <c r="J224" s="170">
        <v>57525</v>
      </c>
      <c r="K224" s="101">
        <v>78457</v>
      </c>
      <c r="L224" s="201">
        <v>-28318</v>
      </c>
      <c r="M224" s="101">
        <v>262540</v>
      </c>
      <c r="N224" s="161">
        <v>34058</v>
      </c>
      <c r="O224" s="101">
        <v>228482</v>
      </c>
      <c r="P224" s="101">
        <v>44149650</v>
      </c>
      <c r="Q224" s="171">
        <v>0.5175171264098356</v>
      </c>
    </row>
    <row r="225" spans="2:17" s="97" customFormat="1" ht="21" customHeight="1">
      <c r="B225" s="110" t="s">
        <v>148</v>
      </c>
      <c r="C225" s="106"/>
      <c r="D225" s="108"/>
      <c r="E225" s="108"/>
      <c r="F225" s="106"/>
      <c r="G225" s="106"/>
      <c r="H225" s="106"/>
      <c r="I225" s="106"/>
      <c r="J225" s="106"/>
      <c r="K225" s="108"/>
      <c r="L225" s="199"/>
      <c r="M225" s="108"/>
      <c r="N225" s="116"/>
      <c r="O225" s="108"/>
      <c r="P225" s="104"/>
      <c r="Q225" s="118"/>
    </row>
    <row r="226" spans="1:17" s="97" customFormat="1" ht="12" customHeight="1">
      <c r="A226" s="117">
        <v>352</v>
      </c>
      <c r="B226" s="113" t="s">
        <v>252</v>
      </c>
      <c r="C226" s="170">
        <v>3530</v>
      </c>
      <c r="D226" s="101">
        <v>19175</v>
      </c>
      <c r="E226" s="101">
        <v>7078</v>
      </c>
      <c r="F226" s="170">
        <v>45238</v>
      </c>
      <c r="G226" s="170">
        <v>19643</v>
      </c>
      <c r="H226" s="170">
        <v>1168</v>
      </c>
      <c r="I226" s="170"/>
      <c r="J226" s="170"/>
      <c r="K226" s="101">
        <v>33324</v>
      </c>
      <c r="L226" s="201">
        <v>-4139</v>
      </c>
      <c r="M226" s="101">
        <v>125017</v>
      </c>
      <c r="N226" s="161">
        <v>1471</v>
      </c>
      <c r="O226" s="101">
        <v>123546</v>
      </c>
      <c r="P226" s="101">
        <v>36482600</v>
      </c>
      <c r="Q226" s="171">
        <v>0.33864362737304904</v>
      </c>
    </row>
    <row r="227" spans="1:17" s="97" customFormat="1" ht="12" customHeight="1">
      <c r="A227" s="117">
        <v>355</v>
      </c>
      <c r="B227" s="113" t="s">
        <v>253</v>
      </c>
      <c r="C227" s="170">
        <v>5006</v>
      </c>
      <c r="D227" s="101">
        <v>24618</v>
      </c>
      <c r="E227" s="101">
        <v>11761</v>
      </c>
      <c r="F227" s="170">
        <v>113376</v>
      </c>
      <c r="G227" s="170">
        <v>27392</v>
      </c>
      <c r="H227" s="170">
        <v>1941</v>
      </c>
      <c r="I227" s="170"/>
      <c r="J227" s="170"/>
      <c r="K227" s="101">
        <v>57616</v>
      </c>
      <c r="L227" s="201">
        <v>-30584</v>
      </c>
      <c r="M227" s="101">
        <v>211126</v>
      </c>
      <c r="N227" s="161">
        <v>6153</v>
      </c>
      <c r="O227" s="101">
        <v>204973</v>
      </c>
      <c r="P227" s="101">
        <v>60625350</v>
      </c>
      <c r="Q227" s="171">
        <v>0.3381</v>
      </c>
    </row>
    <row r="228" spans="1:17" s="97" customFormat="1" ht="12" customHeight="1">
      <c r="A228" s="117">
        <v>340</v>
      </c>
      <c r="B228" s="113" t="s">
        <v>149</v>
      </c>
      <c r="C228" s="170">
        <v>7788</v>
      </c>
      <c r="D228" s="101">
        <v>20852</v>
      </c>
      <c r="E228" s="101">
        <v>15368</v>
      </c>
      <c r="F228" s="170">
        <v>180359</v>
      </c>
      <c r="G228" s="170">
        <v>35792</v>
      </c>
      <c r="H228" s="170">
        <v>2537</v>
      </c>
      <c r="I228" s="170"/>
      <c r="J228" s="170">
        <v>7922</v>
      </c>
      <c r="K228" s="101">
        <v>75283</v>
      </c>
      <c r="L228" s="201">
        <v>-89661</v>
      </c>
      <c r="M228" s="101">
        <v>256240</v>
      </c>
      <c r="N228" s="161">
        <v>5265</v>
      </c>
      <c r="O228" s="101">
        <v>250975</v>
      </c>
      <c r="P228" s="101">
        <v>79215700</v>
      </c>
      <c r="Q228" s="171">
        <v>0.3168</v>
      </c>
    </row>
    <row r="229" spans="1:17" s="97" customFormat="1" ht="12" customHeight="1">
      <c r="A229" s="117">
        <v>340.01</v>
      </c>
      <c r="B229" s="113" t="s">
        <v>254</v>
      </c>
      <c r="C229" s="170">
        <v>3177</v>
      </c>
      <c r="D229" s="101">
        <v>8416</v>
      </c>
      <c r="E229" s="101">
        <v>6202</v>
      </c>
      <c r="F229" s="170">
        <v>36008</v>
      </c>
      <c r="G229" s="170">
        <v>14446</v>
      </c>
      <c r="H229" s="170">
        <v>1024</v>
      </c>
      <c r="I229" s="170"/>
      <c r="J229" s="170"/>
      <c r="K229" s="101">
        <v>30384</v>
      </c>
      <c r="L229" s="201">
        <v>-1756</v>
      </c>
      <c r="M229" s="101">
        <v>97901</v>
      </c>
      <c r="N229" s="161">
        <v>3733</v>
      </c>
      <c r="O229" s="101">
        <v>94168</v>
      </c>
      <c r="P229" s="101">
        <v>31970950</v>
      </c>
      <c r="Q229" s="171">
        <v>0.2945</v>
      </c>
    </row>
    <row r="230" spans="1:17" s="97" customFormat="1" ht="12" customHeight="1">
      <c r="A230" s="117">
        <v>342</v>
      </c>
      <c r="B230" s="113" t="s">
        <v>255</v>
      </c>
      <c r="C230" s="170">
        <v>5926</v>
      </c>
      <c r="D230" s="101">
        <v>20279</v>
      </c>
      <c r="E230" s="101">
        <v>14945</v>
      </c>
      <c r="F230" s="170">
        <v>56372</v>
      </c>
      <c r="G230" s="170">
        <v>34808</v>
      </c>
      <c r="H230" s="170">
        <v>2467</v>
      </c>
      <c r="I230" s="170"/>
      <c r="J230" s="170"/>
      <c r="K230" s="101">
        <v>73212</v>
      </c>
      <c r="L230" s="201">
        <v>-3707</v>
      </c>
      <c r="M230" s="101">
        <v>204302</v>
      </c>
      <c r="N230" s="161">
        <v>9093</v>
      </c>
      <c r="O230" s="101">
        <v>195209</v>
      </c>
      <c r="P230" s="101">
        <v>77036550</v>
      </c>
      <c r="Q230" s="171">
        <v>0.2534</v>
      </c>
    </row>
    <row r="231" spans="1:17" s="97" customFormat="1" ht="12" customHeight="1">
      <c r="A231" s="117">
        <v>345</v>
      </c>
      <c r="B231" s="113" t="s">
        <v>256</v>
      </c>
      <c r="C231" s="170">
        <v>1355</v>
      </c>
      <c r="D231" s="101">
        <v>3614</v>
      </c>
      <c r="E231" s="101">
        <v>3013</v>
      </c>
      <c r="F231" s="170">
        <v>25380</v>
      </c>
      <c r="G231" s="170">
        <v>7017</v>
      </c>
      <c r="H231" s="170">
        <v>497</v>
      </c>
      <c r="I231" s="170"/>
      <c r="J231" s="170">
        <v>4050</v>
      </c>
      <c r="K231" s="101">
        <v>14759</v>
      </c>
      <c r="L231" s="201">
        <v>-3425</v>
      </c>
      <c r="M231" s="101">
        <v>56260</v>
      </c>
      <c r="N231" s="161">
        <v>2779</v>
      </c>
      <c r="O231" s="101">
        <v>53481</v>
      </c>
      <c r="P231" s="101">
        <v>15530200</v>
      </c>
      <c r="Q231" s="171">
        <v>0.3444</v>
      </c>
    </row>
    <row r="232" spans="1:17" s="97" customFormat="1" ht="12" customHeight="1">
      <c r="A232" s="117">
        <v>353</v>
      </c>
      <c r="B232" s="113" t="s">
        <v>257</v>
      </c>
      <c r="C232" s="170">
        <v>10896</v>
      </c>
      <c r="D232" s="101">
        <v>21505</v>
      </c>
      <c r="E232" s="101">
        <v>7815</v>
      </c>
      <c r="F232" s="170">
        <v>107085</v>
      </c>
      <c r="G232" s="170">
        <v>21688</v>
      </c>
      <c r="H232" s="170">
        <v>1290</v>
      </c>
      <c r="I232" s="170"/>
      <c r="J232" s="170"/>
      <c r="K232" s="101">
        <v>36974</v>
      </c>
      <c r="L232" s="201">
        <v>-55948</v>
      </c>
      <c r="M232" s="101">
        <v>151305</v>
      </c>
      <c r="N232" s="161">
        <v>5056</v>
      </c>
      <c r="O232" s="101">
        <v>146249</v>
      </c>
      <c r="P232" s="101">
        <v>40281550</v>
      </c>
      <c r="Q232" s="171">
        <v>0.36306696241827835</v>
      </c>
    </row>
    <row r="233" spans="1:17" s="97" customFormat="1" ht="12" customHeight="1">
      <c r="A233" s="117">
        <v>341</v>
      </c>
      <c r="B233" s="113" t="s">
        <v>258</v>
      </c>
      <c r="C233" s="170">
        <v>2234</v>
      </c>
      <c r="D233" s="101">
        <v>8320</v>
      </c>
      <c r="E233" s="101">
        <v>5729</v>
      </c>
      <c r="F233" s="170">
        <v>81033</v>
      </c>
      <c r="G233" s="170">
        <v>14642</v>
      </c>
      <c r="H233" s="170">
        <v>946</v>
      </c>
      <c r="I233" s="170"/>
      <c r="J233" s="170"/>
      <c r="K233" s="101">
        <v>23221</v>
      </c>
      <c r="L233" s="201">
        <v>-11473</v>
      </c>
      <c r="M233" s="101">
        <v>124652</v>
      </c>
      <c r="N233" s="161">
        <v>3012</v>
      </c>
      <c r="O233" s="101">
        <v>121640</v>
      </c>
      <c r="P233" s="101">
        <v>29530800</v>
      </c>
      <c r="Q233" s="171">
        <v>0.41190892221003156</v>
      </c>
    </row>
    <row r="234" spans="1:17" s="97" customFormat="1" ht="12" customHeight="1">
      <c r="A234" s="117">
        <v>343</v>
      </c>
      <c r="B234" s="113" t="s">
        <v>259</v>
      </c>
      <c r="C234" s="170">
        <v>1658</v>
      </c>
      <c r="D234" s="101">
        <v>3940</v>
      </c>
      <c r="E234" s="101">
        <v>3285</v>
      </c>
      <c r="F234" s="170">
        <v>75956</v>
      </c>
      <c r="G234" s="170">
        <v>7650</v>
      </c>
      <c r="H234" s="170">
        <v>542</v>
      </c>
      <c r="I234" s="170">
        <v>14500</v>
      </c>
      <c r="J234" s="170"/>
      <c r="K234" s="101">
        <v>16091</v>
      </c>
      <c r="L234" s="201">
        <v>-50335</v>
      </c>
      <c r="M234" s="101">
        <v>73287</v>
      </c>
      <c r="N234" s="161">
        <v>2987</v>
      </c>
      <c r="O234" s="101">
        <v>70300</v>
      </c>
      <c r="P234" s="101">
        <v>16931350</v>
      </c>
      <c r="Q234" s="171">
        <v>0.4152</v>
      </c>
    </row>
    <row r="235" spans="1:17" s="97" customFormat="1" ht="12" customHeight="1">
      <c r="A235" s="117">
        <v>354</v>
      </c>
      <c r="B235" s="113" t="s">
        <v>260</v>
      </c>
      <c r="C235" s="170">
        <v>7272</v>
      </c>
      <c r="D235" s="101">
        <v>35324</v>
      </c>
      <c r="E235" s="101">
        <v>16043</v>
      </c>
      <c r="F235" s="170">
        <v>140825</v>
      </c>
      <c r="G235" s="170">
        <v>37366</v>
      </c>
      <c r="H235" s="170">
        <v>2648</v>
      </c>
      <c r="I235" s="170"/>
      <c r="J235" s="170"/>
      <c r="K235" s="101">
        <v>71681</v>
      </c>
      <c r="L235" s="201">
        <v>-32</v>
      </c>
      <c r="M235" s="101">
        <v>311127</v>
      </c>
      <c r="N235" s="161">
        <v>8043</v>
      </c>
      <c r="O235" s="101">
        <v>303084</v>
      </c>
      <c r="P235" s="101">
        <v>82697950</v>
      </c>
      <c r="Q235" s="171">
        <v>0.36649517914289287</v>
      </c>
    </row>
    <row r="236" spans="1:17" s="97" customFormat="1" ht="12" customHeight="1">
      <c r="A236" s="117">
        <v>356</v>
      </c>
      <c r="B236" s="113" t="s">
        <v>261</v>
      </c>
      <c r="C236" s="170">
        <v>17249</v>
      </c>
      <c r="D236" s="101">
        <v>21435</v>
      </c>
      <c r="E236" s="101">
        <v>7789</v>
      </c>
      <c r="F236" s="170">
        <v>99358</v>
      </c>
      <c r="G236" s="170">
        <v>21617</v>
      </c>
      <c r="H236" s="170">
        <v>1286</v>
      </c>
      <c r="I236" s="170"/>
      <c r="J236" s="170"/>
      <c r="K236" s="101">
        <v>36660</v>
      </c>
      <c r="L236" s="201">
        <v>-3415</v>
      </c>
      <c r="M236" s="101">
        <v>201979</v>
      </c>
      <c r="N236" s="161">
        <v>3263</v>
      </c>
      <c r="O236" s="101">
        <v>198716</v>
      </c>
      <c r="P236" s="101">
        <v>40149400</v>
      </c>
      <c r="Q236" s="171">
        <v>0.4949413938938066</v>
      </c>
    </row>
    <row r="237" spans="1:17" s="97" customFormat="1" ht="12" customHeight="1">
      <c r="A237" s="117">
        <v>344</v>
      </c>
      <c r="B237" s="113" t="s">
        <v>262</v>
      </c>
      <c r="C237" s="170">
        <v>1136</v>
      </c>
      <c r="D237" s="101">
        <v>2194</v>
      </c>
      <c r="E237" s="101">
        <v>1617</v>
      </c>
      <c r="F237" s="170">
        <v>30967</v>
      </c>
      <c r="G237" s="170">
        <v>3766</v>
      </c>
      <c r="H237" s="170">
        <v>267</v>
      </c>
      <c r="I237" s="170"/>
      <c r="J237" s="170">
        <v>3334</v>
      </c>
      <c r="K237" s="101">
        <v>7052</v>
      </c>
      <c r="L237" s="201">
        <v>-143</v>
      </c>
      <c r="M237" s="101">
        <v>50190</v>
      </c>
      <c r="N237" s="161">
        <v>2136</v>
      </c>
      <c r="O237" s="101">
        <v>48054</v>
      </c>
      <c r="P237" s="101">
        <v>8334900</v>
      </c>
      <c r="Q237" s="171">
        <v>0.5765</v>
      </c>
    </row>
    <row r="238" spans="2:17" s="97" customFormat="1" ht="21" customHeight="1">
      <c r="B238" s="110" t="s">
        <v>150</v>
      </c>
      <c r="C238" s="106"/>
      <c r="D238" s="108"/>
      <c r="E238" s="108"/>
      <c r="F238" s="106"/>
      <c r="G238" s="106"/>
      <c r="H238" s="106"/>
      <c r="I238" s="106"/>
      <c r="J238" s="106"/>
      <c r="K238" s="108"/>
      <c r="L238" s="199"/>
      <c r="M238" s="108"/>
      <c r="N238" s="116"/>
      <c r="O238" s="108"/>
      <c r="P238" s="108"/>
      <c r="Q238" s="118"/>
    </row>
    <row r="239" spans="1:18" s="97" customFormat="1" ht="12" customHeight="1">
      <c r="A239" s="117">
        <v>916</v>
      </c>
      <c r="B239" s="113" t="s">
        <v>263</v>
      </c>
      <c r="C239" s="170">
        <v>1407</v>
      </c>
      <c r="D239" s="101">
        <v>2779</v>
      </c>
      <c r="E239" s="101">
        <v>1987</v>
      </c>
      <c r="F239" s="170">
        <v>77457</v>
      </c>
      <c r="G239" s="170">
        <v>10301</v>
      </c>
      <c r="H239" s="170">
        <v>328</v>
      </c>
      <c r="I239" s="170"/>
      <c r="J239" s="170"/>
      <c r="K239" s="101">
        <v>16834</v>
      </c>
      <c r="L239" s="201">
        <v>-36672</v>
      </c>
      <c r="M239" s="101">
        <v>74421</v>
      </c>
      <c r="N239" s="161">
        <v>9637</v>
      </c>
      <c r="O239" s="101">
        <v>64784</v>
      </c>
      <c r="P239" s="101">
        <v>10240250</v>
      </c>
      <c r="Q239" s="171">
        <v>0.6326408046678548</v>
      </c>
      <c r="R239" s="106"/>
    </row>
    <row r="240" spans="1:18" s="97" customFormat="1" ht="12" customHeight="1">
      <c r="A240" s="117">
        <v>918</v>
      </c>
      <c r="B240" s="113" t="s">
        <v>264</v>
      </c>
      <c r="C240" s="170">
        <v>859</v>
      </c>
      <c r="D240" s="101">
        <v>2085</v>
      </c>
      <c r="E240" s="101">
        <v>1408</v>
      </c>
      <c r="F240" s="170">
        <v>15557</v>
      </c>
      <c r="G240" s="170">
        <v>7299</v>
      </c>
      <c r="H240" s="170">
        <v>232</v>
      </c>
      <c r="I240" s="170"/>
      <c r="J240" s="170"/>
      <c r="K240" s="101">
        <v>8966</v>
      </c>
      <c r="L240" s="201">
        <v>-1141</v>
      </c>
      <c r="M240" s="101">
        <v>35265</v>
      </c>
      <c r="N240" s="161">
        <v>3926</v>
      </c>
      <c r="O240" s="101">
        <v>31339</v>
      </c>
      <c r="P240" s="101">
        <v>7255750</v>
      </c>
      <c r="Q240" s="171">
        <v>0.4319195121110843</v>
      </c>
      <c r="R240" s="106"/>
    </row>
    <row r="241" spans="1:18" s="97" customFormat="1" ht="12" customHeight="1">
      <c r="A241" s="117">
        <v>922</v>
      </c>
      <c r="B241" s="113" t="s">
        <v>265</v>
      </c>
      <c r="C241" s="170">
        <v>949</v>
      </c>
      <c r="D241" s="101">
        <v>1252</v>
      </c>
      <c r="E241" s="101">
        <v>894</v>
      </c>
      <c r="F241" s="170">
        <v>9223</v>
      </c>
      <c r="G241" s="170">
        <v>4636</v>
      </c>
      <c r="H241" s="170">
        <v>148</v>
      </c>
      <c r="I241" s="170">
        <v>9700</v>
      </c>
      <c r="J241" s="170"/>
      <c r="K241" s="101">
        <v>7583</v>
      </c>
      <c r="L241" s="201">
        <v>-1080</v>
      </c>
      <c r="M241" s="101">
        <v>33305</v>
      </c>
      <c r="N241" s="161">
        <v>2402</v>
      </c>
      <c r="O241" s="101">
        <v>30903</v>
      </c>
      <c r="P241" s="101">
        <v>4608900</v>
      </c>
      <c r="Q241" s="171">
        <v>0.6705070624227039</v>
      </c>
      <c r="R241" s="106"/>
    </row>
    <row r="242" spans="1:18" s="97" customFormat="1" ht="12" customHeight="1">
      <c r="A242" s="117">
        <v>906</v>
      </c>
      <c r="B242" s="113" t="s">
        <v>266</v>
      </c>
      <c r="C242" s="170">
        <v>428</v>
      </c>
      <c r="D242" s="101">
        <v>365</v>
      </c>
      <c r="E242" s="101">
        <v>240</v>
      </c>
      <c r="F242" s="170">
        <v>2686</v>
      </c>
      <c r="G242" s="170">
        <v>1244</v>
      </c>
      <c r="H242" s="170">
        <v>40</v>
      </c>
      <c r="I242" s="170">
        <v>2353</v>
      </c>
      <c r="J242" s="170"/>
      <c r="K242" s="101">
        <v>1551</v>
      </c>
      <c r="L242" s="201">
        <v>-355</v>
      </c>
      <c r="M242" s="101">
        <v>8552</v>
      </c>
      <c r="N242" s="161">
        <v>1292</v>
      </c>
      <c r="O242" s="101">
        <v>7260</v>
      </c>
      <c r="P242" s="101">
        <v>1236800</v>
      </c>
      <c r="Q242" s="171">
        <v>0.5869987063389392</v>
      </c>
      <c r="R242" s="106"/>
    </row>
    <row r="243" spans="1:18" s="97" customFormat="1" ht="12" customHeight="1">
      <c r="A243" s="117">
        <v>937.01</v>
      </c>
      <c r="B243" s="113" t="s">
        <v>371</v>
      </c>
      <c r="C243" s="170">
        <v>2673</v>
      </c>
      <c r="D243" s="101">
        <v>5246</v>
      </c>
      <c r="E243" s="101">
        <v>3683</v>
      </c>
      <c r="F243" s="170">
        <v>30207</v>
      </c>
      <c r="G243" s="170">
        <v>19096</v>
      </c>
      <c r="H243" s="170">
        <v>608</v>
      </c>
      <c r="I243" s="170">
        <v>22622</v>
      </c>
      <c r="J243" s="170">
        <v>3785</v>
      </c>
      <c r="K243" s="101">
        <v>31774</v>
      </c>
      <c r="L243" s="201">
        <v>-4489</v>
      </c>
      <c r="M243" s="101">
        <v>115205</v>
      </c>
      <c r="N243" s="161">
        <v>15347</v>
      </c>
      <c r="O243" s="101">
        <v>99858</v>
      </c>
      <c r="P243" s="101">
        <v>18982500</v>
      </c>
      <c r="Q243" s="171">
        <v>0.5260529435005926</v>
      </c>
      <c r="R243" s="106"/>
    </row>
    <row r="244" spans="1:19" s="97" customFormat="1" ht="12" customHeight="1">
      <c r="A244" s="117">
        <v>937.02</v>
      </c>
      <c r="B244" s="113" t="s">
        <v>372</v>
      </c>
      <c r="C244" s="170">
        <v>1796</v>
      </c>
      <c r="D244" s="101">
        <v>6015</v>
      </c>
      <c r="E244" s="101">
        <v>4023</v>
      </c>
      <c r="F244" s="170">
        <v>34264</v>
      </c>
      <c r="G244" s="170">
        <v>20860</v>
      </c>
      <c r="H244" s="170">
        <v>664</v>
      </c>
      <c r="I244" s="170">
        <v>20000</v>
      </c>
      <c r="J244" s="170">
        <v>1216</v>
      </c>
      <c r="K244" s="101">
        <v>36429</v>
      </c>
      <c r="L244" s="201">
        <v>-3584</v>
      </c>
      <c r="M244" s="101">
        <v>121683</v>
      </c>
      <c r="N244" s="161">
        <v>12595</v>
      </c>
      <c r="O244" s="101">
        <v>109088</v>
      </c>
      <c r="P244" s="101">
        <v>20735900</v>
      </c>
      <c r="Q244" s="171">
        <v>0.5260827839640431</v>
      </c>
      <c r="R244" s="106"/>
      <c r="S244" s="106"/>
    </row>
    <row r="245" spans="1:18" s="97" customFormat="1" ht="12" customHeight="1">
      <c r="A245" s="117">
        <v>917</v>
      </c>
      <c r="B245" s="113" t="s">
        <v>267</v>
      </c>
      <c r="C245" s="170">
        <v>941</v>
      </c>
      <c r="D245" s="101">
        <v>2114</v>
      </c>
      <c r="E245" s="101">
        <v>1449</v>
      </c>
      <c r="F245" s="170">
        <v>14098</v>
      </c>
      <c r="G245" s="170">
        <v>7515</v>
      </c>
      <c r="H245" s="170">
        <v>239</v>
      </c>
      <c r="I245" s="170"/>
      <c r="J245" s="170"/>
      <c r="K245" s="101">
        <v>3200</v>
      </c>
      <c r="L245" s="201">
        <v>-1254</v>
      </c>
      <c r="M245" s="101">
        <v>28302</v>
      </c>
      <c r="N245" s="161">
        <v>4437</v>
      </c>
      <c r="O245" s="101">
        <v>23865</v>
      </c>
      <c r="P245" s="101">
        <v>7470850</v>
      </c>
      <c r="Q245" s="171">
        <v>0.3194415628743717</v>
      </c>
      <c r="R245" s="106"/>
    </row>
    <row r="246" spans="1:18" s="97" customFormat="1" ht="12" customHeight="1">
      <c r="A246" s="117">
        <v>924</v>
      </c>
      <c r="B246" s="113" t="s">
        <v>268</v>
      </c>
      <c r="C246" s="170">
        <v>2398</v>
      </c>
      <c r="D246" s="101">
        <v>5626</v>
      </c>
      <c r="E246" s="101">
        <v>3967</v>
      </c>
      <c r="F246" s="170">
        <v>33776</v>
      </c>
      <c r="G246" s="170">
        <v>20570</v>
      </c>
      <c r="H246" s="170">
        <v>655</v>
      </c>
      <c r="I246" s="170">
        <v>12500</v>
      </c>
      <c r="J246" s="170">
        <v>5800</v>
      </c>
      <c r="K246" s="101">
        <v>34076</v>
      </c>
      <c r="L246" s="201">
        <v>-4492</v>
      </c>
      <c r="M246" s="101">
        <v>114876</v>
      </c>
      <c r="N246" s="161">
        <v>16190</v>
      </c>
      <c r="O246" s="101">
        <v>98686</v>
      </c>
      <c r="P246" s="101">
        <v>20447700</v>
      </c>
      <c r="Q246" s="171">
        <v>0.48262640786005273</v>
      </c>
      <c r="R246" s="106"/>
    </row>
    <row r="247" spans="1:18" s="97" customFormat="1" ht="12" customHeight="1">
      <c r="A247" s="117">
        <v>925</v>
      </c>
      <c r="B247" s="108" t="s">
        <v>269</v>
      </c>
      <c r="C247" s="170">
        <v>2770</v>
      </c>
      <c r="D247" s="101">
        <v>5501</v>
      </c>
      <c r="E247" s="101">
        <v>3930</v>
      </c>
      <c r="F247" s="170">
        <v>38847</v>
      </c>
      <c r="G247" s="170">
        <v>20376</v>
      </c>
      <c r="H247" s="170">
        <v>649</v>
      </c>
      <c r="I247" s="170">
        <v>27782</v>
      </c>
      <c r="J247" s="170"/>
      <c r="K247" s="101">
        <v>33322</v>
      </c>
      <c r="L247" s="201">
        <v>-4034</v>
      </c>
      <c r="M247" s="101">
        <v>129143</v>
      </c>
      <c r="N247" s="161">
        <v>19839</v>
      </c>
      <c r="O247" s="101">
        <v>109304</v>
      </c>
      <c r="P247" s="101">
        <v>20255300</v>
      </c>
      <c r="Q247" s="171">
        <v>0.5396316025929015</v>
      </c>
      <c r="R247" s="106"/>
    </row>
    <row r="248" spans="1:18" s="97" customFormat="1" ht="12" customHeight="1">
      <c r="A248" s="117">
        <v>915</v>
      </c>
      <c r="B248" s="113" t="s">
        <v>270</v>
      </c>
      <c r="C248" s="170">
        <v>6186</v>
      </c>
      <c r="D248" s="101">
        <v>4996</v>
      </c>
      <c r="E248" s="101">
        <v>3374</v>
      </c>
      <c r="F248" s="170">
        <v>63508</v>
      </c>
      <c r="G248" s="170">
        <v>17494</v>
      </c>
      <c r="H248" s="170">
        <v>557</v>
      </c>
      <c r="I248" s="170"/>
      <c r="J248" s="170"/>
      <c r="K248" s="101">
        <v>30261</v>
      </c>
      <c r="L248" s="201">
        <v>-2284</v>
      </c>
      <c r="M248" s="101">
        <v>124092</v>
      </c>
      <c r="N248" s="161">
        <v>12476</v>
      </c>
      <c r="O248" s="101">
        <v>111616</v>
      </c>
      <c r="P248" s="101">
        <v>17389800</v>
      </c>
      <c r="Q248" s="171">
        <v>0.6418475198104636</v>
      </c>
      <c r="R248" s="106"/>
    </row>
    <row r="249" spans="1:18" s="97" customFormat="1" ht="12" customHeight="1">
      <c r="A249" s="117">
        <v>921</v>
      </c>
      <c r="B249" s="113" t="s">
        <v>271</v>
      </c>
      <c r="C249" s="170">
        <v>1026</v>
      </c>
      <c r="D249" s="101">
        <v>1730</v>
      </c>
      <c r="E249" s="101">
        <v>1167</v>
      </c>
      <c r="F249" s="170">
        <v>8585</v>
      </c>
      <c r="G249" s="170">
        <v>6053</v>
      </c>
      <c r="H249" s="170">
        <v>193</v>
      </c>
      <c r="I249" s="170">
        <v>11450</v>
      </c>
      <c r="J249" s="170">
        <v>2000</v>
      </c>
      <c r="K249" s="101">
        <v>10478</v>
      </c>
      <c r="L249" s="201">
        <v>-1574</v>
      </c>
      <c r="M249" s="101">
        <v>41108</v>
      </c>
      <c r="N249" s="161">
        <v>5167</v>
      </c>
      <c r="O249" s="101">
        <v>35941</v>
      </c>
      <c r="P249" s="101">
        <v>6017000</v>
      </c>
      <c r="Q249" s="171">
        <v>0.5973242479641017</v>
      </c>
      <c r="R249" s="106"/>
    </row>
    <row r="250" spans="1:18" s="97" customFormat="1" ht="12" customHeight="1">
      <c r="A250" s="117">
        <v>931</v>
      </c>
      <c r="B250" s="113" t="s">
        <v>272</v>
      </c>
      <c r="C250" s="170">
        <v>1150</v>
      </c>
      <c r="D250" s="101">
        <v>1870</v>
      </c>
      <c r="E250" s="101">
        <v>1280</v>
      </c>
      <c r="F250" s="170">
        <v>8546</v>
      </c>
      <c r="G250" s="170">
        <v>6639</v>
      </c>
      <c r="H250" s="170">
        <v>211</v>
      </c>
      <c r="I250" s="170"/>
      <c r="J250" s="170">
        <v>10925</v>
      </c>
      <c r="K250" s="101">
        <v>11329</v>
      </c>
      <c r="L250" s="201">
        <v>-1846</v>
      </c>
      <c r="M250" s="101">
        <v>40104</v>
      </c>
      <c r="N250" s="161">
        <v>6149</v>
      </c>
      <c r="O250" s="101">
        <v>33955</v>
      </c>
      <c r="P250" s="101">
        <v>6599250</v>
      </c>
      <c r="Q250" s="171">
        <v>0.5145281660794787</v>
      </c>
      <c r="R250" s="106"/>
    </row>
    <row r="251" spans="1:18" s="97" customFormat="1" ht="12" customHeight="1">
      <c r="A251" s="117">
        <v>936</v>
      </c>
      <c r="B251" s="113" t="s">
        <v>274</v>
      </c>
      <c r="C251" s="170">
        <v>4051</v>
      </c>
      <c r="D251" s="101">
        <v>3342</v>
      </c>
      <c r="E251" s="101">
        <v>2221</v>
      </c>
      <c r="F251" s="170">
        <v>57939</v>
      </c>
      <c r="G251" s="170">
        <v>11519</v>
      </c>
      <c r="H251" s="170">
        <v>367</v>
      </c>
      <c r="I251" s="170">
        <v>24250</v>
      </c>
      <c r="J251" s="170">
        <v>6000</v>
      </c>
      <c r="K251" s="101">
        <v>20243</v>
      </c>
      <c r="L251" s="201">
        <v>-7528</v>
      </c>
      <c r="M251" s="101">
        <v>122404</v>
      </c>
      <c r="N251" s="161">
        <v>15396</v>
      </c>
      <c r="O251" s="101">
        <v>107008</v>
      </c>
      <c r="P251" s="101">
        <v>11450550</v>
      </c>
      <c r="Q251" s="171">
        <v>0.9345227958482343</v>
      </c>
      <c r="R251" s="106"/>
    </row>
    <row r="252" spans="1:18" s="97" customFormat="1" ht="12" customHeight="1">
      <c r="A252" s="117">
        <v>929</v>
      </c>
      <c r="B252" s="113" t="s">
        <v>426</v>
      </c>
      <c r="C252" s="170">
        <v>668</v>
      </c>
      <c r="D252" s="101">
        <v>877</v>
      </c>
      <c r="E252" s="101">
        <v>599</v>
      </c>
      <c r="F252" s="170">
        <v>5880</v>
      </c>
      <c r="G252" s="170">
        <v>3104</v>
      </c>
      <c r="H252" s="170">
        <v>99</v>
      </c>
      <c r="I252" s="170">
        <v>5100</v>
      </c>
      <c r="J252" s="170"/>
      <c r="K252" s="101">
        <v>5314</v>
      </c>
      <c r="L252" s="201">
        <v>-868</v>
      </c>
      <c r="M252" s="101">
        <v>20773</v>
      </c>
      <c r="N252" s="161">
        <v>1928</v>
      </c>
      <c r="O252" s="101">
        <v>18845</v>
      </c>
      <c r="P252" s="101">
        <v>3085750</v>
      </c>
      <c r="Q252" s="171">
        <v>0.6107105241837478</v>
      </c>
      <c r="R252" s="106"/>
    </row>
    <row r="253" spans="1:18" s="97" customFormat="1" ht="12" customHeight="1">
      <c r="A253" s="117">
        <v>927</v>
      </c>
      <c r="B253" s="113" t="s">
        <v>275</v>
      </c>
      <c r="C253" s="170">
        <v>2505</v>
      </c>
      <c r="D253" s="101">
        <v>6123</v>
      </c>
      <c r="E253" s="101">
        <v>4272</v>
      </c>
      <c r="F253" s="170">
        <v>36171</v>
      </c>
      <c r="G253" s="170">
        <v>22150</v>
      </c>
      <c r="H253" s="170">
        <v>705</v>
      </c>
      <c r="I253" s="170">
        <v>17600</v>
      </c>
      <c r="J253" s="170">
        <v>13343</v>
      </c>
      <c r="K253" s="101">
        <v>37089</v>
      </c>
      <c r="L253" s="201">
        <v>-5455</v>
      </c>
      <c r="M253" s="101">
        <v>134503</v>
      </c>
      <c r="N253" s="161">
        <v>14967</v>
      </c>
      <c r="O253" s="101">
        <v>119536</v>
      </c>
      <c r="P253" s="101">
        <v>22018600</v>
      </c>
      <c r="Q253" s="171">
        <v>0.5428864687128155</v>
      </c>
      <c r="R253" s="106"/>
    </row>
    <row r="254" spans="1:18" s="97" customFormat="1" ht="12" customHeight="1">
      <c r="A254" s="117">
        <v>934</v>
      </c>
      <c r="B254" s="113" t="s">
        <v>276</v>
      </c>
      <c r="C254" s="170">
        <v>445</v>
      </c>
      <c r="D254" s="101">
        <v>431</v>
      </c>
      <c r="E254" s="101">
        <v>280</v>
      </c>
      <c r="F254" s="170">
        <v>10120</v>
      </c>
      <c r="G254" s="170">
        <v>1452</v>
      </c>
      <c r="H254" s="170">
        <v>46</v>
      </c>
      <c r="I254" s="170"/>
      <c r="J254" s="170"/>
      <c r="K254" s="101">
        <v>2612</v>
      </c>
      <c r="L254" s="201">
        <v>-215</v>
      </c>
      <c r="M254" s="101">
        <v>15171</v>
      </c>
      <c r="N254" s="161">
        <v>1406</v>
      </c>
      <c r="O254" s="101">
        <v>13765</v>
      </c>
      <c r="P254" s="101">
        <v>1443100</v>
      </c>
      <c r="Q254" s="171">
        <v>0.9538493520892524</v>
      </c>
      <c r="R254" s="106"/>
    </row>
    <row r="255" spans="1:17" s="97" customFormat="1" ht="12" customHeight="1">
      <c r="A255" s="117">
        <v>930</v>
      </c>
      <c r="B255" s="113" t="s">
        <v>277</v>
      </c>
      <c r="C255" s="170">
        <v>1763</v>
      </c>
      <c r="D255" s="101">
        <v>3457</v>
      </c>
      <c r="E255" s="101">
        <v>2506</v>
      </c>
      <c r="F255" s="170">
        <v>23275</v>
      </c>
      <c r="G255" s="170">
        <v>12996</v>
      </c>
      <c r="H255" s="170">
        <v>414</v>
      </c>
      <c r="I255" s="170">
        <v>7050</v>
      </c>
      <c r="J255" s="170"/>
      <c r="K255" s="101">
        <v>20939</v>
      </c>
      <c r="L255" s="201">
        <v>-2193</v>
      </c>
      <c r="M255" s="101">
        <v>70207</v>
      </c>
      <c r="N255" s="161">
        <v>9361</v>
      </c>
      <c r="O255" s="101">
        <v>60846</v>
      </c>
      <c r="P255" s="101">
        <v>12919200</v>
      </c>
      <c r="Q255" s="171">
        <v>0.4709734348876091</v>
      </c>
    </row>
    <row r="256" spans="1:18" s="97" customFormat="1" ht="12" customHeight="1">
      <c r="A256" s="117">
        <v>914</v>
      </c>
      <c r="B256" s="113" t="s">
        <v>427</v>
      </c>
      <c r="C256" s="170">
        <v>817</v>
      </c>
      <c r="D256" s="101">
        <v>973</v>
      </c>
      <c r="E256" s="101">
        <v>645</v>
      </c>
      <c r="F256" s="170">
        <v>54672</v>
      </c>
      <c r="G256" s="170">
        <v>3344</v>
      </c>
      <c r="H256" s="170">
        <v>106</v>
      </c>
      <c r="I256" s="170">
        <v>7460</v>
      </c>
      <c r="J256" s="170"/>
      <c r="K256" s="101">
        <v>5895</v>
      </c>
      <c r="L256" s="201">
        <v>-32146</v>
      </c>
      <c r="M256" s="101">
        <v>41766</v>
      </c>
      <c r="N256" s="161">
        <v>4163</v>
      </c>
      <c r="O256" s="101">
        <v>37603</v>
      </c>
      <c r="P256" s="101">
        <v>3324000</v>
      </c>
      <c r="Q256" s="171">
        <v>1.1312575210589653</v>
      </c>
      <c r="R256" s="106"/>
    </row>
    <row r="257" spans="1:17" s="97" customFormat="1" ht="12" customHeight="1">
      <c r="A257" s="117">
        <v>912</v>
      </c>
      <c r="B257" s="113" t="s">
        <v>342</v>
      </c>
      <c r="C257" s="170">
        <v>13395</v>
      </c>
      <c r="D257" s="101">
        <v>63399</v>
      </c>
      <c r="E257" s="101">
        <v>19787</v>
      </c>
      <c r="F257" s="170">
        <v>41829</v>
      </c>
      <c r="G257" s="170">
        <v>63073</v>
      </c>
      <c r="H257" s="170">
        <v>3266</v>
      </c>
      <c r="I257" s="170"/>
      <c r="J257" s="170">
        <v>50998</v>
      </c>
      <c r="K257" s="101">
        <v>108544</v>
      </c>
      <c r="L257" s="201">
        <v>-8860</v>
      </c>
      <c r="M257" s="101">
        <v>355431</v>
      </c>
      <c r="N257" s="161">
        <v>19543</v>
      </c>
      <c r="O257" s="101">
        <v>335888</v>
      </c>
      <c r="P257" s="101">
        <v>101996750</v>
      </c>
      <c r="Q257" s="171">
        <v>0.32931245358307987</v>
      </c>
    </row>
    <row r="258" spans="1:18" s="97" customFormat="1" ht="12" customHeight="1">
      <c r="A258" s="117">
        <v>928</v>
      </c>
      <c r="B258" s="113" t="s">
        <v>278</v>
      </c>
      <c r="C258" s="170">
        <v>2720</v>
      </c>
      <c r="D258" s="101">
        <v>5992</v>
      </c>
      <c r="E258" s="101">
        <v>4232</v>
      </c>
      <c r="F258" s="170">
        <v>61278</v>
      </c>
      <c r="G258" s="170">
        <v>21944</v>
      </c>
      <c r="H258" s="170">
        <v>699</v>
      </c>
      <c r="I258" s="170">
        <v>21150</v>
      </c>
      <c r="J258" s="170">
        <v>10000</v>
      </c>
      <c r="K258" s="101">
        <v>36295</v>
      </c>
      <c r="L258" s="201">
        <v>-8433</v>
      </c>
      <c r="M258" s="101">
        <v>155877</v>
      </c>
      <c r="N258" s="161">
        <v>19820</v>
      </c>
      <c r="O258" s="101">
        <v>136057</v>
      </c>
      <c r="P258" s="101">
        <v>21813300</v>
      </c>
      <c r="Q258" s="171">
        <v>0.6237341438480194</v>
      </c>
      <c r="R258" s="106"/>
    </row>
    <row r="259" spans="1:17" s="97" customFormat="1" ht="12" customHeight="1">
      <c r="A259" s="117">
        <v>923</v>
      </c>
      <c r="B259" s="113" t="s">
        <v>428</v>
      </c>
      <c r="C259" s="170">
        <v>662</v>
      </c>
      <c r="D259" s="101">
        <v>2408</v>
      </c>
      <c r="E259" s="101">
        <v>752</v>
      </c>
      <c r="F259" s="170">
        <v>1670</v>
      </c>
      <c r="G259" s="170">
        <v>2396</v>
      </c>
      <c r="H259" s="170">
        <v>124</v>
      </c>
      <c r="I259" s="170">
        <v>5500</v>
      </c>
      <c r="J259" s="170"/>
      <c r="K259" s="101">
        <v>4117</v>
      </c>
      <c r="L259" s="201">
        <v>-1683</v>
      </c>
      <c r="M259" s="101">
        <v>15946</v>
      </c>
      <c r="N259" s="161">
        <v>1432</v>
      </c>
      <c r="O259" s="101">
        <v>14514</v>
      </c>
      <c r="P259" s="101">
        <v>3874350</v>
      </c>
      <c r="Q259" s="171">
        <v>0.3746176778040187</v>
      </c>
    </row>
    <row r="260" spans="1:18" s="97" customFormat="1" ht="12" customHeight="1">
      <c r="A260" s="117">
        <v>932</v>
      </c>
      <c r="B260" s="113" t="s">
        <v>279</v>
      </c>
      <c r="C260" s="170">
        <v>6182</v>
      </c>
      <c r="D260" s="101">
        <v>15288</v>
      </c>
      <c r="E260" s="101">
        <v>10808</v>
      </c>
      <c r="F260" s="170">
        <v>104946</v>
      </c>
      <c r="G260" s="170">
        <v>56043</v>
      </c>
      <c r="H260" s="170">
        <v>1784</v>
      </c>
      <c r="I260" s="170">
        <v>46500</v>
      </c>
      <c r="J260" s="170"/>
      <c r="K260" s="101">
        <v>92596</v>
      </c>
      <c r="L260" s="201">
        <v>-10431</v>
      </c>
      <c r="M260" s="101">
        <v>323716</v>
      </c>
      <c r="N260" s="161">
        <v>52477</v>
      </c>
      <c r="O260" s="101">
        <v>271239</v>
      </c>
      <c r="P260" s="101">
        <v>55710250</v>
      </c>
      <c r="Q260" s="171">
        <v>0.4868744979604292</v>
      </c>
      <c r="R260" s="106"/>
    </row>
    <row r="261" spans="1:18" s="97" customFormat="1" ht="12" customHeight="1">
      <c r="A261" s="117">
        <v>935</v>
      </c>
      <c r="B261" s="113" t="s">
        <v>280</v>
      </c>
      <c r="C261" s="170">
        <v>486</v>
      </c>
      <c r="D261" s="101">
        <v>512</v>
      </c>
      <c r="E261" s="101">
        <v>353</v>
      </c>
      <c r="F261" s="170">
        <v>12439</v>
      </c>
      <c r="G261" s="170">
        <v>1829</v>
      </c>
      <c r="H261" s="170">
        <v>58</v>
      </c>
      <c r="I261" s="170"/>
      <c r="J261" s="170">
        <v>3741</v>
      </c>
      <c r="K261" s="101">
        <v>3100</v>
      </c>
      <c r="L261" s="201">
        <v>-234</v>
      </c>
      <c r="M261" s="101">
        <v>22284</v>
      </c>
      <c r="N261" s="161">
        <v>3026</v>
      </c>
      <c r="O261" s="101">
        <v>19258</v>
      </c>
      <c r="P261" s="101">
        <v>1818550</v>
      </c>
      <c r="Q261" s="171">
        <v>1.0589755574496165</v>
      </c>
      <c r="R261" s="106"/>
    </row>
    <row r="262" spans="2:17" s="97" customFormat="1" ht="21" customHeight="1">
      <c r="B262" s="96" t="s">
        <v>151</v>
      </c>
      <c r="C262" s="106"/>
      <c r="D262" s="108"/>
      <c r="E262" s="108"/>
      <c r="F262" s="106"/>
      <c r="G262" s="106"/>
      <c r="H262" s="106"/>
      <c r="I262" s="106"/>
      <c r="J262" s="106"/>
      <c r="K262" s="108"/>
      <c r="L262" s="199"/>
      <c r="M262" s="108"/>
      <c r="N262" s="116"/>
      <c r="O262" s="108"/>
      <c r="P262" s="104"/>
      <c r="Q262" s="118"/>
    </row>
    <row r="263" spans="1:17" s="97" customFormat="1" ht="12" customHeight="1">
      <c r="A263" s="117">
        <v>554</v>
      </c>
      <c r="B263" s="113" t="s">
        <v>152</v>
      </c>
      <c r="C263" s="170">
        <v>1866</v>
      </c>
      <c r="D263" s="101">
        <v>3914</v>
      </c>
      <c r="E263" s="101">
        <v>2695</v>
      </c>
      <c r="F263" s="170">
        <v>23956</v>
      </c>
      <c r="G263" s="170">
        <v>6889</v>
      </c>
      <c r="H263" s="170">
        <v>445</v>
      </c>
      <c r="I263" s="170"/>
      <c r="J263" s="170"/>
      <c r="K263" s="101">
        <v>11025</v>
      </c>
      <c r="L263" s="201">
        <v>-1823</v>
      </c>
      <c r="M263" s="101">
        <v>48967</v>
      </c>
      <c r="N263" s="161">
        <v>1721</v>
      </c>
      <c r="O263" s="101">
        <v>47246</v>
      </c>
      <c r="P263" s="101">
        <v>13894250</v>
      </c>
      <c r="Q263" s="171">
        <v>0.3400399445813916</v>
      </c>
    </row>
    <row r="264" spans="1:17" s="97" customFormat="1" ht="12" customHeight="1">
      <c r="A264" s="117">
        <v>555</v>
      </c>
      <c r="B264" s="113" t="s">
        <v>153</v>
      </c>
      <c r="C264" s="170">
        <v>33391</v>
      </c>
      <c r="D264" s="101">
        <v>128677</v>
      </c>
      <c r="E264" s="101">
        <v>88608</v>
      </c>
      <c r="F264" s="170">
        <v>259939</v>
      </c>
      <c r="G264" s="170">
        <v>226464</v>
      </c>
      <c r="H264" s="170">
        <v>14626</v>
      </c>
      <c r="I264" s="170"/>
      <c r="J264" s="170">
        <v>24960</v>
      </c>
      <c r="K264" s="101">
        <v>359150</v>
      </c>
      <c r="L264" s="201">
        <v>-53140</v>
      </c>
      <c r="M264" s="101">
        <v>1082675</v>
      </c>
      <c r="N264" s="161">
        <v>7274</v>
      </c>
      <c r="O264" s="101">
        <v>1075401</v>
      </c>
      <c r="P264" s="101">
        <v>456740406</v>
      </c>
      <c r="Q264" s="171">
        <v>0.23545125105484976</v>
      </c>
    </row>
    <row r="265" spans="1:17" s="97" customFormat="1" ht="12" customHeight="1">
      <c r="A265" s="117">
        <v>552</v>
      </c>
      <c r="B265" s="113" t="s">
        <v>209</v>
      </c>
      <c r="C265" s="170">
        <v>5414</v>
      </c>
      <c r="D265" s="101">
        <v>17413</v>
      </c>
      <c r="E265" s="101">
        <v>11991</v>
      </c>
      <c r="F265" s="170">
        <v>110829</v>
      </c>
      <c r="G265" s="170">
        <v>30646</v>
      </c>
      <c r="H265" s="170">
        <v>1979</v>
      </c>
      <c r="I265" s="170"/>
      <c r="J265" s="170">
        <v>63196</v>
      </c>
      <c r="K265" s="101">
        <v>48802</v>
      </c>
      <c r="L265" s="201">
        <v>-5214</v>
      </c>
      <c r="M265" s="101">
        <v>285056</v>
      </c>
      <c r="N265" s="161">
        <v>6940</v>
      </c>
      <c r="O265" s="101">
        <v>278116</v>
      </c>
      <c r="P265" s="101">
        <v>61808650</v>
      </c>
      <c r="Q265" s="171">
        <v>0.44996290972218295</v>
      </c>
    </row>
    <row r="266" spans="1:17" s="97" customFormat="1" ht="12" customHeight="1">
      <c r="A266" s="117">
        <v>553</v>
      </c>
      <c r="B266" s="113" t="s">
        <v>42</v>
      </c>
      <c r="C266" s="170">
        <v>18558</v>
      </c>
      <c r="D266" s="101">
        <v>54325</v>
      </c>
      <c r="E266" s="101">
        <v>37408</v>
      </c>
      <c r="F266" s="170">
        <v>260406</v>
      </c>
      <c r="G266" s="170">
        <v>95609</v>
      </c>
      <c r="H266" s="170">
        <v>6175</v>
      </c>
      <c r="I266" s="170">
        <v>11000</v>
      </c>
      <c r="J266" s="170"/>
      <c r="K266" s="101">
        <v>151626</v>
      </c>
      <c r="L266" s="201">
        <v>-7073</v>
      </c>
      <c r="M266" s="101">
        <v>628034</v>
      </c>
      <c r="N266" s="161">
        <v>21481</v>
      </c>
      <c r="O266" s="101">
        <v>606553</v>
      </c>
      <c r="P266" s="101">
        <v>192826950</v>
      </c>
      <c r="Q266" s="171">
        <v>0.3145582087980959</v>
      </c>
    </row>
    <row r="267" spans="2:17" s="97" customFormat="1" ht="21" customHeight="1">
      <c r="B267" s="96" t="s">
        <v>154</v>
      </c>
      <c r="C267" s="106"/>
      <c r="D267" s="108"/>
      <c r="E267" s="108"/>
      <c r="F267" s="106"/>
      <c r="G267" s="106"/>
      <c r="H267" s="106"/>
      <c r="I267" s="106"/>
      <c r="J267" s="106"/>
      <c r="K267" s="108"/>
      <c r="L267" s="199"/>
      <c r="M267" s="108"/>
      <c r="N267" s="116"/>
      <c r="O267" s="108"/>
      <c r="P267" s="108"/>
      <c r="Q267" s="118"/>
    </row>
    <row r="268" spans="1:17" s="97" customFormat="1" ht="12" customHeight="1">
      <c r="A268" s="117">
        <v>329</v>
      </c>
      <c r="B268" s="113" t="s">
        <v>281</v>
      </c>
      <c r="C268" s="170">
        <v>25370</v>
      </c>
      <c r="D268" s="101">
        <v>9532</v>
      </c>
      <c r="E268" s="101">
        <v>7025</v>
      </c>
      <c r="F268" s="170">
        <v>170435</v>
      </c>
      <c r="G268" s="170">
        <v>16361</v>
      </c>
      <c r="H268" s="170">
        <v>1160</v>
      </c>
      <c r="I268" s="170"/>
      <c r="J268" s="170">
        <v>19916</v>
      </c>
      <c r="K268" s="101">
        <v>34412</v>
      </c>
      <c r="L268" s="201">
        <v>-56160</v>
      </c>
      <c r="M268" s="101">
        <v>228051</v>
      </c>
      <c r="N268" s="161">
        <v>8752</v>
      </c>
      <c r="O268" s="101">
        <v>219299</v>
      </c>
      <c r="P268" s="101">
        <v>36210700</v>
      </c>
      <c r="Q268" s="171">
        <v>0.6056193335119178</v>
      </c>
    </row>
    <row r="269" spans="1:17" s="97" customFormat="1" ht="12" customHeight="1">
      <c r="A269" s="117">
        <v>327</v>
      </c>
      <c r="B269" s="113" t="s">
        <v>282</v>
      </c>
      <c r="C269" s="170">
        <v>26112</v>
      </c>
      <c r="D269" s="101">
        <v>89461</v>
      </c>
      <c r="E269" s="101">
        <v>65932</v>
      </c>
      <c r="F269" s="170">
        <v>227626</v>
      </c>
      <c r="G269" s="170">
        <v>153557</v>
      </c>
      <c r="H269" s="170">
        <v>10883</v>
      </c>
      <c r="I269" s="170"/>
      <c r="J269" s="170"/>
      <c r="K269" s="101">
        <v>322982</v>
      </c>
      <c r="L269" s="201">
        <v>-34696</v>
      </c>
      <c r="M269" s="101">
        <v>861857</v>
      </c>
      <c r="N269" s="161">
        <v>51238</v>
      </c>
      <c r="O269" s="101">
        <v>810619</v>
      </c>
      <c r="P269" s="101">
        <v>339853950</v>
      </c>
      <c r="Q269" s="171">
        <v>0.23851981123067717</v>
      </c>
    </row>
    <row r="270" spans="1:17" s="97" customFormat="1" ht="12" customHeight="1">
      <c r="A270" s="117">
        <v>328</v>
      </c>
      <c r="B270" s="113" t="s">
        <v>283</v>
      </c>
      <c r="C270" s="170">
        <v>3433</v>
      </c>
      <c r="D270" s="101">
        <v>12156</v>
      </c>
      <c r="E270" s="101">
        <v>8959</v>
      </c>
      <c r="F270" s="170">
        <v>41233</v>
      </c>
      <c r="G270" s="170">
        <v>20866</v>
      </c>
      <c r="H270" s="170">
        <v>1479</v>
      </c>
      <c r="I270" s="170"/>
      <c r="J270" s="170">
        <v>18472</v>
      </c>
      <c r="K270" s="101">
        <v>43888</v>
      </c>
      <c r="L270" s="201">
        <v>-2849</v>
      </c>
      <c r="M270" s="101">
        <v>147637</v>
      </c>
      <c r="N270" s="161">
        <v>4584</v>
      </c>
      <c r="O270" s="101">
        <v>143053</v>
      </c>
      <c r="P270" s="101">
        <v>46180750</v>
      </c>
      <c r="Q270" s="171">
        <v>0.30976759797101605</v>
      </c>
    </row>
    <row r="271" spans="1:17" s="97" customFormat="1" ht="12" customHeight="1">
      <c r="A271" s="117">
        <v>330.01</v>
      </c>
      <c r="B271" s="113" t="s">
        <v>351</v>
      </c>
      <c r="C271" s="170">
        <v>3000</v>
      </c>
      <c r="D271" s="101">
        <v>10094</v>
      </c>
      <c r="E271" s="101">
        <v>7439</v>
      </c>
      <c r="F271" s="170">
        <v>30948</v>
      </c>
      <c r="G271" s="170">
        <v>17325</v>
      </c>
      <c r="H271" s="170">
        <v>1228</v>
      </c>
      <c r="I271" s="170"/>
      <c r="J271" s="170">
        <v>16115</v>
      </c>
      <c r="K271" s="101">
        <v>36441</v>
      </c>
      <c r="L271" s="201">
        <v>-6153</v>
      </c>
      <c r="M271" s="101">
        <v>116437</v>
      </c>
      <c r="N271" s="161">
        <v>6295</v>
      </c>
      <c r="O271" s="101">
        <v>110142</v>
      </c>
      <c r="P271" s="101">
        <v>38345000</v>
      </c>
      <c r="Q271" s="171">
        <v>0.2872395357934542</v>
      </c>
    </row>
    <row r="272" spans="1:17" s="97" customFormat="1" ht="12" customHeight="1">
      <c r="A272" s="117">
        <v>326</v>
      </c>
      <c r="B272" s="113" t="s">
        <v>284</v>
      </c>
      <c r="C272" s="170">
        <v>14985</v>
      </c>
      <c r="D272" s="101">
        <v>33159</v>
      </c>
      <c r="E272" s="101">
        <v>27641</v>
      </c>
      <c r="F272" s="170">
        <v>103447</v>
      </c>
      <c r="G272" s="170">
        <v>64377</v>
      </c>
      <c r="H272" s="170">
        <v>4563</v>
      </c>
      <c r="I272" s="170"/>
      <c r="J272" s="170">
        <v>11415</v>
      </c>
      <c r="K272" s="101">
        <v>135405</v>
      </c>
      <c r="L272" s="201">
        <v>-3260</v>
      </c>
      <c r="M272" s="101">
        <v>391732</v>
      </c>
      <c r="N272" s="161">
        <v>12959</v>
      </c>
      <c r="O272" s="101">
        <v>378773</v>
      </c>
      <c r="P272" s="101">
        <v>142478650</v>
      </c>
      <c r="Q272" s="171">
        <v>0.26584544421216794</v>
      </c>
    </row>
    <row r="273" spans="1:17" s="97" customFormat="1" ht="12" customHeight="1">
      <c r="A273" s="117">
        <v>326.02</v>
      </c>
      <c r="B273" s="113" t="s">
        <v>326</v>
      </c>
      <c r="C273" s="170">
        <v>3391</v>
      </c>
      <c r="D273" s="101">
        <v>8739</v>
      </c>
      <c r="E273" s="101">
        <v>7285</v>
      </c>
      <c r="F273" s="170">
        <v>27685</v>
      </c>
      <c r="G273" s="170">
        <v>16967</v>
      </c>
      <c r="H273" s="170">
        <v>1202</v>
      </c>
      <c r="I273" s="170">
        <v>11000</v>
      </c>
      <c r="J273" s="170">
        <v>3008</v>
      </c>
      <c r="K273" s="101">
        <v>35686</v>
      </c>
      <c r="L273" s="201">
        <v>-2051</v>
      </c>
      <c r="M273" s="101">
        <v>112912</v>
      </c>
      <c r="N273" s="161">
        <v>12703</v>
      </c>
      <c r="O273" s="101">
        <v>100209</v>
      </c>
      <c r="P273" s="101">
        <v>37550550</v>
      </c>
      <c r="Q273" s="171">
        <v>0.266864266968127</v>
      </c>
    </row>
    <row r="274" spans="1:17" s="97" customFormat="1" ht="12" customHeight="1">
      <c r="A274" s="117">
        <v>326.01</v>
      </c>
      <c r="B274" s="113" t="s">
        <v>285</v>
      </c>
      <c r="C274" s="170">
        <v>2527</v>
      </c>
      <c r="D274" s="101">
        <v>6034</v>
      </c>
      <c r="E274" s="101">
        <v>5029</v>
      </c>
      <c r="F274" s="170">
        <v>18724</v>
      </c>
      <c r="G274" s="170">
        <v>11714</v>
      </c>
      <c r="H274" s="170">
        <v>830</v>
      </c>
      <c r="I274" s="170">
        <v>9000</v>
      </c>
      <c r="J274" s="170">
        <v>2077</v>
      </c>
      <c r="K274" s="101">
        <v>24639</v>
      </c>
      <c r="L274" s="201">
        <v>-1619</v>
      </c>
      <c r="M274" s="101">
        <v>78955</v>
      </c>
      <c r="N274" s="161">
        <v>4017</v>
      </c>
      <c r="O274" s="101">
        <v>74938</v>
      </c>
      <c r="P274" s="101">
        <v>25925100</v>
      </c>
      <c r="Q274" s="171">
        <v>0.28905577991984605</v>
      </c>
    </row>
    <row r="275" spans="1:17" s="97" customFormat="1" ht="12" customHeight="1">
      <c r="A275" s="117">
        <v>330</v>
      </c>
      <c r="B275" s="113" t="s">
        <v>286</v>
      </c>
      <c r="C275" s="170">
        <v>3706</v>
      </c>
      <c r="D275" s="101">
        <v>11531</v>
      </c>
      <c r="E275" s="101">
        <v>8498</v>
      </c>
      <c r="F275" s="170">
        <v>55592</v>
      </c>
      <c r="G275" s="170">
        <v>19793</v>
      </c>
      <c r="H275" s="170">
        <v>1403</v>
      </c>
      <c r="I275" s="170">
        <v>330</v>
      </c>
      <c r="J275" s="170">
        <v>6399</v>
      </c>
      <c r="K275" s="101">
        <v>41631</v>
      </c>
      <c r="L275" s="201">
        <v>-27224</v>
      </c>
      <c r="M275" s="101">
        <v>121659</v>
      </c>
      <c r="N275" s="161">
        <v>1522</v>
      </c>
      <c r="O275" s="101">
        <v>120137</v>
      </c>
      <c r="P275" s="101">
        <v>43805750</v>
      </c>
      <c r="Q275" s="171">
        <v>0.2742493850693117</v>
      </c>
    </row>
    <row r="276" spans="1:17" s="97" customFormat="1" ht="12" customHeight="1">
      <c r="A276" s="117">
        <v>349</v>
      </c>
      <c r="B276" s="113" t="s">
        <v>287</v>
      </c>
      <c r="C276" s="170">
        <v>6409</v>
      </c>
      <c r="D276" s="101">
        <v>19331</v>
      </c>
      <c r="E276" s="101">
        <v>14247</v>
      </c>
      <c r="F276" s="170">
        <v>54548</v>
      </c>
      <c r="G276" s="170">
        <v>33181</v>
      </c>
      <c r="H276" s="170">
        <v>2352</v>
      </c>
      <c r="I276" s="170">
        <v>600</v>
      </c>
      <c r="J276" s="170">
        <v>38031</v>
      </c>
      <c r="K276" s="101">
        <v>69791</v>
      </c>
      <c r="L276" s="201">
        <v>-3073</v>
      </c>
      <c r="M276" s="101">
        <v>235417</v>
      </c>
      <c r="N276" s="161">
        <v>8970</v>
      </c>
      <c r="O276" s="101">
        <v>226447</v>
      </c>
      <c r="P276" s="101">
        <v>73436950</v>
      </c>
      <c r="Q276" s="171">
        <v>0.30835567108928136</v>
      </c>
    </row>
    <row r="277" spans="1:17" s="97" customFormat="1" ht="12" customHeight="1">
      <c r="A277" s="117">
        <v>332</v>
      </c>
      <c r="B277" s="113" t="s">
        <v>288</v>
      </c>
      <c r="C277" s="170">
        <v>3127</v>
      </c>
      <c r="D277" s="101">
        <v>11075</v>
      </c>
      <c r="E277" s="101">
        <v>8162</v>
      </c>
      <c r="F277" s="170">
        <v>42618</v>
      </c>
      <c r="G277" s="170">
        <v>19010</v>
      </c>
      <c r="H277" s="170">
        <v>1347</v>
      </c>
      <c r="I277" s="170"/>
      <c r="J277" s="170"/>
      <c r="K277" s="101">
        <v>39983</v>
      </c>
      <c r="L277" s="201">
        <v>-1742</v>
      </c>
      <c r="M277" s="101">
        <v>123580</v>
      </c>
      <c r="N277" s="161">
        <v>6077</v>
      </c>
      <c r="O277" s="101">
        <v>117503</v>
      </c>
      <c r="P277" s="101">
        <v>42072300</v>
      </c>
      <c r="Q277" s="171">
        <v>0.2792882728065734</v>
      </c>
    </row>
    <row r="278" spans="1:17" s="97" customFormat="1" ht="12" customHeight="1">
      <c r="A278" s="117">
        <v>348</v>
      </c>
      <c r="B278" s="113" t="s">
        <v>289</v>
      </c>
      <c r="C278" s="170">
        <v>19448</v>
      </c>
      <c r="D278" s="101">
        <v>64624</v>
      </c>
      <c r="E278" s="101">
        <v>47627</v>
      </c>
      <c r="F278" s="170">
        <v>173939</v>
      </c>
      <c r="G278" s="170">
        <v>110924</v>
      </c>
      <c r="H278" s="170">
        <v>7862</v>
      </c>
      <c r="I278" s="170"/>
      <c r="J278" s="170">
        <v>1400</v>
      </c>
      <c r="K278" s="101">
        <v>233310</v>
      </c>
      <c r="L278" s="201">
        <v>-10015</v>
      </c>
      <c r="M278" s="101">
        <v>649119</v>
      </c>
      <c r="N278" s="161">
        <v>31361</v>
      </c>
      <c r="O278" s="101">
        <v>617758</v>
      </c>
      <c r="P278" s="101">
        <v>245498100</v>
      </c>
      <c r="Q278" s="171">
        <v>0.2516345340350903</v>
      </c>
    </row>
    <row r="279" spans="1:17" s="97" customFormat="1" ht="12" customHeight="1">
      <c r="A279" s="117">
        <v>331.01</v>
      </c>
      <c r="B279" s="113" t="s">
        <v>290</v>
      </c>
      <c r="C279" s="170">
        <v>535</v>
      </c>
      <c r="D279" s="101">
        <v>1895</v>
      </c>
      <c r="E279" s="101">
        <v>1396</v>
      </c>
      <c r="F279" s="170">
        <v>5626</v>
      </c>
      <c r="G279" s="170">
        <v>3252</v>
      </c>
      <c r="H279" s="170">
        <v>231</v>
      </c>
      <c r="I279" s="170"/>
      <c r="J279" s="170"/>
      <c r="K279" s="101">
        <v>6841</v>
      </c>
      <c r="L279" s="201">
        <v>-332</v>
      </c>
      <c r="M279" s="101">
        <v>19444</v>
      </c>
      <c r="N279" s="161">
        <v>1304</v>
      </c>
      <c r="O279" s="101">
        <v>18140</v>
      </c>
      <c r="P279" s="101">
        <v>7198100</v>
      </c>
      <c r="Q279" s="171">
        <v>0.2520109473333241</v>
      </c>
    </row>
    <row r="280" spans="1:17" s="97" customFormat="1" ht="12" customHeight="1">
      <c r="A280" s="117">
        <v>331</v>
      </c>
      <c r="B280" s="113" t="s">
        <v>291</v>
      </c>
      <c r="C280" s="170">
        <v>3183</v>
      </c>
      <c r="D280" s="101">
        <v>11273</v>
      </c>
      <c r="E280" s="101">
        <v>8308</v>
      </c>
      <c r="F280" s="170">
        <v>51950</v>
      </c>
      <c r="G280" s="170">
        <v>19351</v>
      </c>
      <c r="H280" s="170">
        <v>1371</v>
      </c>
      <c r="I280" s="170"/>
      <c r="J280" s="170"/>
      <c r="K280" s="101">
        <v>40700</v>
      </c>
      <c r="L280" s="201">
        <v>-1695</v>
      </c>
      <c r="M280" s="101">
        <v>134441</v>
      </c>
      <c r="N280" s="161">
        <v>6758</v>
      </c>
      <c r="O280" s="101">
        <v>127683</v>
      </c>
      <c r="P280" s="101">
        <v>42826250</v>
      </c>
      <c r="Q280" s="171">
        <v>0.2981419106272438</v>
      </c>
    </row>
    <row r="281" spans="2:17" s="97" customFormat="1" ht="21" customHeight="1">
      <c r="B281" s="110" t="s">
        <v>155</v>
      </c>
      <c r="C281" s="106"/>
      <c r="D281" s="108"/>
      <c r="E281" s="108"/>
      <c r="F281" s="106"/>
      <c r="G281" s="106"/>
      <c r="H281" s="106"/>
      <c r="I281" s="106"/>
      <c r="J281" s="106"/>
      <c r="K281" s="108"/>
      <c r="L281" s="199"/>
      <c r="M281" s="108"/>
      <c r="N281" s="116"/>
      <c r="O281" s="108"/>
      <c r="P281" s="108"/>
      <c r="Q281" s="118"/>
    </row>
    <row r="282" spans="1:17" s="97" customFormat="1" ht="12" customHeight="1">
      <c r="A282" s="117">
        <v>229</v>
      </c>
      <c r="B282" s="113" t="s">
        <v>292</v>
      </c>
      <c r="C282" s="170">
        <v>3851</v>
      </c>
      <c r="D282" s="101">
        <v>7520</v>
      </c>
      <c r="E282" s="101">
        <v>6538</v>
      </c>
      <c r="F282" s="170">
        <v>32816</v>
      </c>
      <c r="G282" s="170">
        <v>26440</v>
      </c>
      <c r="H282" s="170">
        <v>1079</v>
      </c>
      <c r="I282" s="170"/>
      <c r="J282" s="170">
        <v>10111</v>
      </c>
      <c r="K282" s="101">
        <v>37931</v>
      </c>
      <c r="L282" s="201">
        <v>-2881</v>
      </c>
      <c r="M282" s="101">
        <v>123405</v>
      </c>
      <c r="N282" s="161">
        <v>18014</v>
      </c>
      <c r="O282" s="101">
        <v>105391</v>
      </c>
      <c r="P282" s="101">
        <v>33703250</v>
      </c>
      <c r="Q282" s="171">
        <v>0.3127027808890834</v>
      </c>
    </row>
    <row r="283" spans="1:17" s="97" customFormat="1" ht="12" customHeight="1">
      <c r="A283" s="117">
        <v>130</v>
      </c>
      <c r="B283" s="113" t="s">
        <v>293</v>
      </c>
      <c r="C283" s="170">
        <v>10032</v>
      </c>
      <c r="D283" s="101">
        <v>36627</v>
      </c>
      <c r="E283" s="101">
        <v>11432</v>
      </c>
      <c r="F283" s="170">
        <v>56380</v>
      </c>
      <c r="G283" s="170">
        <v>36439</v>
      </c>
      <c r="H283" s="170">
        <v>1887</v>
      </c>
      <c r="I283" s="170"/>
      <c r="J283" s="170"/>
      <c r="K283" s="101">
        <v>63515</v>
      </c>
      <c r="L283" s="201">
        <v>-5119</v>
      </c>
      <c r="M283" s="101">
        <v>211193</v>
      </c>
      <c r="N283" s="161">
        <v>21915</v>
      </c>
      <c r="O283" s="101">
        <v>189278</v>
      </c>
      <c r="P283" s="101">
        <v>58926150</v>
      </c>
      <c r="Q283" s="171">
        <v>0.32121222920553943</v>
      </c>
    </row>
    <row r="284" spans="1:17" s="97" customFormat="1" ht="12" customHeight="1">
      <c r="A284" s="117">
        <v>129</v>
      </c>
      <c r="B284" s="113" t="s">
        <v>156</v>
      </c>
      <c r="C284" s="170">
        <v>40621</v>
      </c>
      <c r="D284" s="101">
        <v>91604</v>
      </c>
      <c r="E284" s="101">
        <v>28590</v>
      </c>
      <c r="F284" s="170">
        <v>75335</v>
      </c>
      <c r="G284" s="170">
        <v>91134</v>
      </c>
      <c r="H284" s="170">
        <v>4719</v>
      </c>
      <c r="I284" s="170">
        <v>38000</v>
      </c>
      <c r="J284" s="170"/>
      <c r="K284" s="101">
        <v>159073</v>
      </c>
      <c r="L284" s="201">
        <v>-12802</v>
      </c>
      <c r="M284" s="101">
        <v>516274</v>
      </c>
      <c r="N284" s="161">
        <v>31575</v>
      </c>
      <c r="O284" s="101">
        <v>484699</v>
      </c>
      <c r="P284" s="101">
        <v>147373700</v>
      </c>
      <c r="Q284" s="171">
        <v>0.3288911115076842</v>
      </c>
    </row>
    <row r="285" spans="1:17" s="97" customFormat="1" ht="12" customHeight="1">
      <c r="A285" s="117">
        <v>227</v>
      </c>
      <c r="B285" s="113" t="s">
        <v>294</v>
      </c>
      <c r="C285" s="170">
        <v>8988</v>
      </c>
      <c r="D285" s="101">
        <v>17067</v>
      </c>
      <c r="E285" s="101">
        <v>14839</v>
      </c>
      <c r="F285" s="170">
        <v>82914</v>
      </c>
      <c r="G285" s="170">
        <v>60006</v>
      </c>
      <c r="H285" s="170">
        <v>2449</v>
      </c>
      <c r="I285" s="170"/>
      <c r="J285" s="170"/>
      <c r="K285" s="101">
        <v>86084</v>
      </c>
      <c r="L285" s="201"/>
      <c r="M285" s="101">
        <v>272347</v>
      </c>
      <c r="N285" s="161">
        <v>33552</v>
      </c>
      <c r="O285" s="101">
        <v>238795</v>
      </c>
      <c r="P285" s="101">
        <v>76490750</v>
      </c>
      <c r="Q285" s="171">
        <v>0.31218807502867996</v>
      </c>
    </row>
    <row r="286" spans="1:17" s="97" customFormat="1" ht="12" customHeight="1">
      <c r="A286" s="117">
        <v>132</v>
      </c>
      <c r="B286" s="113" t="s">
        <v>157</v>
      </c>
      <c r="C286" s="170">
        <v>8863</v>
      </c>
      <c r="D286" s="101">
        <v>38733</v>
      </c>
      <c r="E286" s="101">
        <v>12089</v>
      </c>
      <c r="F286" s="170">
        <v>52636</v>
      </c>
      <c r="G286" s="170">
        <v>38534</v>
      </c>
      <c r="H286" s="170">
        <v>1995</v>
      </c>
      <c r="I286" s="170"/>
      <c r="J286" s="170"/>
      <c r="K286" s="101">
        <v>66071</v>
      </c>
      <c r="L286" s="201">
        <v>-5413</v>
      </c>
      <c r="M286" s="101">
        <v>213508</v>
      </c>
      <c r="N286" s="161">
        <v>16311</v>
      </c>
      <c r="O286" s="101">
        <v>197197</v>
      </c>
      <c r="P286" s="101">
        <v>62314650</v>
      </c>
      <c r="Q286" s="171">
        <v>0.31645367501863525</v>
      </c>
    </row>
    <row r="287" spans="1:17" s="97" customFormat="1" ht="12" customHeight="1">
      <c r="A287" s="117">
        <v>131</v>
      </c>
      <c r="B287" s="113" t="s">
        <v>274</v>
      </c>
      <c r="C287" s="170">
        <v>4617</v>
      </c>
      <c r="D287" s="101">
        <v>8985</v>
      </c>
      <c r="E287" s="101">
        <v>7812</v>
      </c>
      <c r="F287" s="170">
        <v>44433</v>
      </c>
      <c r="G287" s="170">
        <v>31589</v>
      </c>
      <c r="H287" s="170">
        <v>1289</v>
      </c>
      <c r="I287" s="170"/>
      <c r="J287" s="170"/>
      <c r="K287" s="101">
        <v>45418</v>
      </c>
      <c r="L287" s="201"/>
      <c r="M287" s="101">
        <v>144143</v>
      </c>
      <c r="N287" s="161">
        <v>12706</v>
      </c>
      <c r="O287" s="101">
        <v>131437</v>
      </c>
      <c r="P287" s="101">
        <v>40267450</v>
      </c>
      <c r="Q287" s="171">
        <v>0.3264100408642713</v>
      </c>
    </row>
    <row r="288" spans="1:17" s="97" customFormat="1" ht="12" customHeight="1">
      <c r="A288" s="117">
        <v>228</v>
      </c>
      <c r="B288" s="113" t="s">
        <v>295</v>
      </c>
      <c r="C288" s="170">
        <v>6445</v>
      </c>
      <c r="D288" s="101">
        <v>12636</v>
      </c>
      <c r="E288" s="101">
        <v>10986</v>
      </c>
      <c r="F288" s="170">
        <v>55140</v>
      </c>
      <c r="G288" s="170">
        <v>44426</v>
      </c>
      <c r="H288" s="170">
        <v>1813</v>
      </c>
      <c r="I288" s="170"/>
      <c r="J288" s="170">
        <v>16989</v>
      </c>
      <c r="K288" s="101">
        <v>63734</v>
      </c>
      <c r="L288" s="201"/>
      <c r="M288" s="101">
        <v>212169</v>
      </c>
      <c r="N288" s="161">
        <v>24017</v>
      </c>
      <c r="O288" s="101">
        <v>188152</v>
      </c>
      <c r="P288" s="101">
        <v>56631250</v>
      </c>
      <c r="Q288" s="171">
        <v>0.33224059154618696</v>
      </c>
    </row>
    <row r="289" spans="1:17" s="97" customFormat="1" ht="12" customHeight="1">
      <c r="A289" s="117">
        <v>133</v>
      </c>
      <c r="B289" s="113" t="s">
        <v>296</v>
      </c>
      <c r="C289" s="170">
        <v>592</v>
      </c>
      <c r="D289" s="101">
        <v>1302</v>
      </c>
      <c r="E289" s="101">
        <v>1132</v>
      </c>
      <c r="F289" s="170">
        <v>6438</v>
      </c>
      <c r="G289" s="170">
        <v>4577</v>
      </c>
      <c r="H289" s="170">
        <v>187</v>
      </c>
      <c r="I289" s="170"/>
      <c r="J289" s="170"/>
      <c r="K289" s="101">
        <v>6566</v>
      </c>
      <c r="L289" s="201"/>
      <c r="M289" s="101">
        <v>20794</v>
      </c>
      <c r="N289" s="161">
        <v>2039</v>
      </c>
      <c r="O289" s="101">
        <v>18755</v>
      </c>
      <c r="P289" s="101">
        <v>5834150</v>
      </c>
      <c r="Q289" s="171">
        <v>0.3214692800150836</v>
      </c>
    </row>
    <row r="290" spans="2:17" s="97" customFormat="1" ht="21" customHeight="1">
      <c r="B290" s="110" t="s">
        <v>158</v>
      </c>
      <c r="C290" s="106"/>
      <c r="D290" s="108"/>
      <c r="E290" s="108"/>
      <c r="F290" s="106"/>
      <c r="G290" s="106"/>
      <c r="H290" s="106"/>
      <c r="I290" s="106"/>
      <c r="J290" s="106"/>
      <c r="K290" s="108"/>
      <c r="L290" s="199"/>
      <c r="M290" s="108"/>
      <c r="N290" s="116"/>
      <c r="O290" s="108"/>
      <c r="P290" s="108"/>
      <c r="Q290" s="118"/>
    </row>
    <row r="291" spans="1:17" s="97" customFormat="1" ht="12" customHeight="1">
      <c r="A291" s="117">
        <v>635.01</v>
      </c>
      <c r="B291" s="113" t="s">
        <v>329</v>
      </c>
      <c r="C291" s="170">
        <v>394</v>
      </c>
      <c r="D291" s="101">
        <v>756</v>
      </c>
      <c r="E291" s="101">
        <v>462</v>
      </c>
      <c r="F291" s="170">
        <v>2454</v>
      </c>
      <c r="G291" s="170">
        <v>2028</v>
      </c>
      <c r="H291" s="170">
        <v>81</v>
      </c>
      <c r="I291" s="170">
        <v>3500</v>
      </c>
      <c r="J291" s="170">
        <v>3400</v>
      </c>
      <c r="K291" s="101">
        <v>2460</v>
      </c>
      <c r="L291" s="201">
        <v>-509</v>
      </c>
      <c r="M291" s="101">
        <v>15026</v>
      </c>
      <c r="N291" s="161">
        <v>797</v>
      </c>
      <c r="O291" s="101">
        <v>14229</v>
      </c>
      <c r="P291" s="101">
        <v>2379300</v>
      </c>
      <c r="Q291" s="171">
        <v>0.5980330349262388</v>
      </c>
    </row>
    <row r="292" spans="1:17" s="97" customFormat="1" ht="12" customHeight="1">
      <c r="A292" s="117">
        <v>635</v>
      </c>
      <c r="B292" s="113" t="s">
        <v>297</v>
      </c>
      <c r="C292" s="170">
        <v>3057</v>
      </c>
      <c r="D292" s="101">
        <v>4490</v>
      </c>
      <c r="E292" s="101">
        <v>2739</v>
      </c>
      <c r="F292" s="170">
        <v>13329</v>
      </c>
      <c r="G292" s="170">
        <v>7110</v>
      </c>
      <c r="H292" s="170">
        <v>480</v>
      </c>
      <c r="I292" s="170"/>
      <c r="J292" s="170">
        <v>26950</v>
      </c>
      <c r="K292" s="101">
        <v>14103</v>
      </c>
      <c r="L292" s="201">
        <v>-18326</v>
      </c>
      <c r="M292" s="101">
        <v>53932</v>
      </c>
      <c r="N292" s="161">
        <v>2794</v>
      </c>
      <c r="O292" s="101">
        <v>51138</v>
      </c>
      <c r="P292" s="101">
        <v>14121100</v>
      </c>
      <c r="Q292" s="171">
        <v>0.3621389268541403</v>
      </c>
    </row>
    <row r="293" spans="1:17" s="97" customFormat="1" ht="12" customHeight="1">
      <c r="A293" s="117">
        <v>633</v>
      </c>
      <c r="B293" s="113" t="s">
        <v>298</v>
      </c>
      <c r="C293" s="170">
        <v>118</v>
      </c>
      <c r="D293" s="101">
        <v>457</v>
      </c>
      <c r="E293" s="101">
        <v>279</v>
      </c>
      <c r="F293" s="170">
        <v>3646</v>
      </c>
      <c r="G293" s="170">
        <v>797</v>
      </c>
      <c r="H293" s="170">
        <v>49</v>
      </c>
      <c r="I293" s="170">
        <v>1650</v>
      </c>
      <c r="J293" s="170"/>
      <c r="K293" s="101">
        <v>1526</v>
      </c>
      <c r="L293" s="201">
        <v>-221</v>
      </c>
      <c r="M293" s="101">
        <v>8301</v>
      </c>
      <c r="N293" s="161">
        <v>394</v>
      </c>
      <c r="O293" s="101">
        <v>7907</v>
      </c>
      <c r="P293" s="101">
        <v>1438350</v>
      </c>
      <c r="Q293" s="171">
        <v>0.5497271178781242</v>
      </c>
    </row>
    <row r="294" spans="1:17" s="97" customFormat="1" ht="12" customHeight="1">
      <c r="A294" s="117">
        <v>621</v>
      </c>
      <c r="B294" s="113" t="s">
        <v>299</v>
      </c>
      <c r="C294" s="170">
        <v>5151</v>
      </c>
      <c r="D294" s="101">
        <v>16108</v>
      </c>
      <c r="E294" s="101">
        <v>9829</v>
      </c>
      <c r="F294" s="170">
        <v>68519</v>
      </c>
      <c r="G294" s="170">
        <v>28060</v>
      </c>
      <c r="H294" s="170">
        <v>1722</v>
      </c>
      <c r="I294" s="170"/>
      <c r="J294" s="170"/>
      <c r="K294" s="101">
        <v>50444</v>
      </c>
      <c r="L294" s="201">
        <v>-1925</v>
      </c>
      <c r="M294" s="101">
        <v>177908</v>
      </c>
      <c r="N294" s="161">
        <v>5464</v>
      </c>
      <c r="O294" s="101">
        <v>172444</v>
      </c>
      <c r="P294" s="101">
        <v>50666404</v>
      </c>
      <c r="Q294" s="171">
        <v>0.34035176445519993</v>
      </c>
    </row>
    <row r="295" spans="1:17" s="97" customFormat="1" ht="12" customHeight="1">
      <c r="A295" s="117">
        <v>624.01</v>
      </c>
      <c r="B295" s="113" t="s">
        <v>328</v>
      </c>
      <c r="C295" s="170">
        <v>514</v>
      </c>
      <c r="D295" s="101">
        <v>1608</v>
      </c>
      <c r="E295" s="101">
        <v>981</v>
      </c>
      <c r="F295" s="170">
        <v>5301</v>
      </c>
      <c r="G295" s="170">
        <v>3235</v>
      </c>
      <c r="H295" s="170">
        <v>172</v>
      </c>
      <c r="I295" s="170">
        <v>6200</v>
      </c>
      <c r="J295" s="170"/>
      <c r="K295" s="101">
        <v>5015</v>
      </c>
      <c r="L295" s="201">
        <v>-1925</v>
      </c>
      <c r="M295" s="101">
        <v>21101</v>
      </c>
      <c r="N295" s="161">
        <v>1266</v>
      </c>
      <c r="O295" s="101">
        <v>19835</v>
      </c>
      <c r="P295" s="101">
        <v>5056700</v>
      </c>
      <c r="Q295" s="171">
        <v>0.39225186386378463</v>
      </c>
    </row>
    <row r="296" spans="1:17" s="97" customFormat="1" ht="12" customHeight="1">
      <c r="A296" s="117">
        <v>631</v>
      </c>
      <c r="B296" s="113" t="s">
        <v>300</v>
      </c>
      <c r="C296" s="170">
        <v>1465</v>
      </c>
      <c r="D296" s="101">
        <v>1604</v>
      </c>
      <c r="E296" s="101">
        <v>979</v>
      </c>
      <c r="F296" s="170">
        <v>92334</v>
      </c>
      <c r="G296" s="170">
        <v>2794</v>
      </c>
      <c r="H296" s="170">
        <v>172</v>
      </c>
      <c r="I296" s="170">
        <v>4400</v>
      </c>
      <c r="J296" s="170"/>
      <c r="K296" s="101">
        <v>5079</v>
      </c>
      <c r="L296" s="201">
        <v>-94160</v>
      </c>
      <c r="M296" s="101">
        <v>14667</v>
      </c>
      <c r="N296" s="161">
        <v>1037</v>
      </c>
      <c r="O296" s="101">
        <v>13630</v>
      </c>
      <c r="P296" s="101">
        <v>5045500</v>
      </c>
      <c r="Q296" s="171">
        <v>0.27014171043504115</v>
      </c>
    </row>
    <row r="297" spans="1:17" s="97" customFormat="1" ht="12" customHeight="1">
      <c r="A297" s="117">
        <v>624</v>
      </c>
      <c r="B297" s="113" t="s">
        <v>301</v>
      </c>
      <c r="C297" s="170">
        <v>1364</v>
      </c>
      <c r="D297" s="101">
        <v>4905</v>
      </c>
      <c r="E297" s="101">
        <v>2993</v>
      </c>
      <c r="F297" s="170">
        <v>23239</v>
      </c>
      <c r="G297" s="170">
        <v>8110</v>
      </c>
      <c r="H297" s="170">
        <v>524</v>
      </c>
      <c r="I297" s="170"/>
      <c r="J297" s="170"/>
      <c r="K297" s="101">
        <v>15500</v>
      </c>
      <c r="L297" s="201">
        <v>-2788</v>
      </c>
      <c r="M297" s="101">
        <v>53847</v>
      </c>
      <c r="N297" s="161">
        <v>3314</v>
      </c>
      <c r="O297" s="101">
        <v>50533</v>
      </c>
      <c r="P297" s="101">
        <v>15428200</v>
      </c>
      <c r="Q297" s="171">
        <v>0.3275365888438055</v>
      </c>
    </row>
    <row r="298" spans="1:17" s="97" customFormat="1" ht="12" customHeight="1">
      <c r="A298" s="117">
        <v>625.02</v>
      </c>
      <c r="B298" s="113" t="s">
        <v>330</v>
      </c>
      <c r="C298" s="170">
        <v>4798</v>
      </c>
      <c r="D298" s="101">
        <v>10860</v>
      </c>
      <c r="E298" s="101">
        <v>6627</v>
      </c>
      <c r="F298" s="170">
        <v>41028</v>
      </c>
      <c r="G298" s="170">
        <v>16270</v>
      </c>
      <c r="H298" s="170">
        <v>1161</v>
      </c>
      <c r="I298" s="170">
        <v>21500</v>
      </c>
      <c r="J298" s="170">
        <v>1018</v>
      </c>
      <c r="K298" s="101">
        <v>34073</v>
      </c>
      <c r="L298" s="201">
        <v>-8418</v>
      </c>
      <c r="M298" s="101">
        <v>128917</v>
      </c>
      <c r="N298" s="161">
        <v>3899</v>
      </c>
      <c r="O298" s="101">
        <v>125018</v>
      </c>
      <c r="P298" s="101">
        <v>34157600</v>
      </c>
      <c r="Q298" s="171">
        <v>0.36600346628568753</v>
      </c>
    </row>
    <row r="299" spans="1:17" s="97" customFormat="1" ht="12" customHeight="1">
      <c r="A299" s="117">
        <v>625.03</v>
      </c>
      <c r="B299" s="113" t="s">
        <v>303</v>
      </c>
      <c r="C299" s="170">
        <v>16613</v>
      </c>
      <c r="D299" s="101">
        <v>56709</v>
      </c>
      <c r="E299" s="101">
        <v>34603</v>
      </c>
      <c r="F299" s="170">
        <v>69845</v>
      </c>
      <c r="G299" s="170">
        <v>95336</v>
      </c>
      <c r="H299" s="170">
        <v>6064</v>
      </c>
      <c r="I299" s="170">
        <v>88500</v>
      </c>
      <c r="J299" s="170">
        <v>5631</v>
      </c>
      <c r="K299" s="101">
        <v>177131</v>
      </c>
      <c r="L299" s="201">
        <v>-27383</v>
      </c>
      <c r="M299" s="101">
        <v>523049</v>
      </c>
      <c r="N299" s="161">
        <v>22845</v>
      </c>
      <c r="O299" s="101">
        <v>500204</v>
      </c>
      <c r="P299" s="101">
        <v>178367550</v>
      </c>
      <c r="Q299" s="171">
        <v>0.2804344175832431</v>
      </c>
    </row>
    <row r="300" spans="1:17" s="97" customFormat="1" ht="12" customHeight="1">
      <c r="A300" s="117">
        <v>625</v>
      </c>
      <c r="B300" s="113" t="s">
        <v>302</v>
      </c>
      <c r="C300" s="170">
        <v>37690</v>
      </c>
      <c r="D300" s="101">
        <v>136572</v>
      </c>
      <c r="E300" s="101">
        <v>83335</v>
      </c>
      <c r="F300" s="170">
        <v>239889</v>
      </c>
      <c r="G300" s="170">
        <v>238841</v>
      </c>
      <c r="H300" s="170">
        <v>14604</v>
      </c>
      <c r="I300" s="170"/>
      <c r="J300" s="170">
        <v>13569</v>
      </c>
      <c r="K300" s="101">
        <v>426236</v>
      </c>
      <c r="L300" s="201">
        <v>-60719</v>
      </c>
      <c r="M300" s="101">
        <v>1130017</v>
      </c>
      <c r="N300" s="161">
        <v>57231</v>
      </c>
      <c r="O300" s="101">
        <v>1072786</v>
      </c>
      <c r="P300" s="101">
        <v>429564250</v>
      </c>
      <c r="Q300" s="171">
        <v>0.24973819399542677</v>
      </c>
    </row>
    <row r="301" spans="1:17" s="97" customFormat="1" ht="12" customHeight="1">
      <c r="A301" s="117">
        <v>640</v>
      </c>
      <c r="B301" s="113" t="s">
        <v>304</v>
      </c>
      <c r="C301" s="170">
        <v>4768</v>
      </c>
      <c r="D301" s="101">
        <v>16563</v>
      </c>
      <c r="E301" s="101">
        <v>10107</v>
      </c>
      <c r="F301" s="170">
        <v>86895</v>
      </c>
      <c r="G301" s="170">
        <v>28851</v>
      </c>
      <c r="H301" s="170">
        <v>1771</v>
      </c>
      <c r="I301" s="170"/>
      <c r="J301" s="170"/>
      <c r="K301" s="101">
        <v>51911</v>
      </c>
      <c r="L301" s="201">
        <v>-2374</v>
      </c>
      <c r="M301" s="101">
        <v>198492</v>
      </c>
      <c r="N301" s="161">
        <v>3419</v>
      </c>
      <c r="O301" s="101">
        <v>195073</v>
      </c>
      <c r="P301" s="101">
        <v>52095500</v>
      </c>
      <c r="Q301" s="171">
        <v>0.3744526878521177</v>
      </c>
    </row>
    <row r="302" spans="1:17" s="97" customFormat="1" ht="12" customHeight="1">
      <c r="A302" s="117">
        <v>625.01</v>
      </c>
      <c r="B302" s="113" t="s">
        <v>331</v>
      </c>
      <c r="C302" s="170">
        <v>3394</v>
      </c>
      <c r="D302" s="101">
        <v>10846</v>
      </c>
      <c r="E302" s="101">
        <v>6618</v>
      </c>
      <c r="F302" s="170">
        <v>12796</v>
      </c>
      <c r="G302" s="170">
        <v>24044</v>
      </c>
      <c r="H302" s="170">
        <v>1160</v>
      </c>
      <c r="I302" s="170">
        <v>14700</v>
      </c>
      <c r="J302" s="170">
        <v>1050</v>
      </c>
      <c r="K302" s="101">
        <v>34029</v>
      </c>
      <c r="L302" s="201">
        <v>-6041</v>
      </c>
      <c r="M302" s="101">
        <v>102596</v>
      </c>
      <c r="N302" s="161">
        <v>5762</v>
      </c>
      <c r="O302" s="101">
        <v>96834</v>
      </c>
      <c r="P302" s="101">
        <v>34113300</v>
      </c>
      <c r="Q302" s="171">
        <v>0.28385996077776116</v>
      </c>
    </row>
    <row r="303" spans="1:17" s="97" customFormat="1" ht="12" customHeight="1">
      <c r="A303" s="117">
        <v>639</v>
      </c>
      <c r="B303" s="113" t="s">
        <v>305</v>
      </c>
      <c r="C303" s="170">
        <v>3268</v>
      </c>
      <c r="D303" s="101">
        <v>7640</v>
      </c>
      <c r="E303" s="101">
        <v>4662</v>
      </c>
      <c r="F303" s="170">
        <v>84927</v>
      </c>
      <c r="G303" s="170">
        <v>13309</v>
      </c>
      <c r="H303" s="170">
        <v>817</v>
      </c>
      <c r="I303" s="170"/>
      <c r="J303" s="170">
        <v>1000</v>
      </c>
      <c r="K303" s="101">
        <v>23931</v>
      </c>
      <c r="L303" s="201">
        <v>-1255</v>
      </c>
      <c r="M303" s="101">
        <v>138299</v>
      </c>
      <c r="N303" s="161">
        <v>5416</v>
      </c>
      <c r="O303" s="101">
        <v>132883</v>
      </c>
      <c r="P303" s="101">
        <v>24031600</v>
      </c>
      <c r="Q303" s="171">
        <v>0.5529511143660846</v>
      </c>
    </row>
    <row r="304" spans="1:17" s="97" customFormat="1" ht="12" customHeight="1">
      <c r="A304" s="117">
        <v>630</v>
      </c>
      <c r="B304" s="108" t="s">
        <v>343</v>
      </c>
      <c r="C304" s="170">
        <v>14548</v>
      </c>
      <c r="D304" s="101">
        <v>45592</v>
      </c>
      <c r="E304" s="101">
        <v>27820</v>
      </c>
      <c r="F304" s="170">
        <v>74461</v>
      </c>
      <c r="G304" s="170">
        <v>79418</v>
      </c>
      <c r="H304" s="170">
        <v>4875</v>
      </c>
      <c r="I304" s="170">
        <v>37000</v>
      </c>
      <c r="J304" s="170">
        <v>62950</v>
      </c>
      <c r="K304" s="101">
        <v>142457</v>
      </c>
      <c r="L304" s="201">
        <v>-50892</v>
      </c>
      <c r="M304" s="101">
        <v>438229</v>
      </c>
      <c r="N304" s="161">
        <v>7308</v>
      </c>
      <c r="O304" s="101">
        <v>430921</v>
      </c>
      <c r="P304" s="101">
        <v>143401450</v>
      </c>
      <c r="Q304" s="171">
        <v>0.30049975087420666</v>
      </c>
    </row>
    <row r="305" spans="1:17" s="97" customFormat="1" ht="12" customHeight="1">
      <c r="A305" s="117">
        <v>623</v>
      </c>
      <c r="B305" s="113" t="s">
        <v>306</v>
      </c>
      <c r="C305" s="170">
        <v>7651</v>
      </c>
      <c r="D305" s="101">
        <v>27754</v>
      </c>
      <c r="E305" s="101">
        <v>16935</v>
      </c>
      <c r="F305" s="170">
        <v>65186</v>
      </c>
      <c r="G305" s="170">
        <v>48345</v>
      </c>
      <c r="H305" s="170">
        <v>2968</v>
      </c>
      <c r="I305" s="170"/>
      <c r="J305" s="170"/>
      <c r="K305" s="101">
        <v>86818</v>
      </c>
      <c r="L305" s="201">
        <v>-3906</v>
      </c>
      <c r="M305" s="101">
        <v>251751</v>
      </c>
      <c r="N305" s="161">
        <v>12829</v>
      </c>
      <c r="O305" s="101">
        <v>238922</v>
      </c>
      <c r="P305" s="101">
        <v>87294700</v>
      </c>
      <c r="Q305" s="171">
        <v>0.27369588302611725</v>
      </c>
    </row>
    <row r="306" spans="1:17" s="97" customFormat="1" ht="12" customHeight="1">
      <c r="A306" s="117">
        <v>626</v>
      </c>
      <c r="B306" s="113" t="s">
        <v>307</v>
      </c>
      <c r="C306" s="170">
        <v>4415</v>
      </c>
      <c r="D306" s="101">
        <v>64863</v>
      </c>
      <c r="E306" s="101">
        <v>39579</v>
      </c>
      <c r="F306" s="170">
        <v>139704</v>
      </c>
      <c r="G306" s="170">
        <v>112988</v>
      </c>
      <c r="H306" s="170">
        <v>6936</v>
      </c>
      <c r="I306" s="170"/>
      <c r="J306" s="170"/>
      <c r="K306" s="101">
        <v>202568</v>
      </c>
      <c r="L306" s="201">
        <v>-28974</v>
      </c>
      <c r="M306" s="101">
        <v>542079</v>
      </c>
      <c r="N306" s="161">
        <v>32764</v>
      </c>
      <c r="O306" s="101">
        <v>509315</v>
      </c>
      <c r="P306" s="101">
        <v>204017050</v>
      </c>
      <c r="Q306" s="171">
        <v>0.24964335088660483</v>
      </c>
    </row>
    <row r="307" spans="1:17" s="97" customFormat="1" ht="12" customHeight="1">
      <c r="A307" s="117">
        <v>645</v>
      </c>
      <c r="B307" s="113" t="s">
        <v>159</v>
      </c>
      <c r="C307" s="170">
        <v>9130</v>
      </c>
      <c r="D307" s="101">
        <v>26117</v>
      </c>
      <c r="E307" s="101">
        <v>15937</v>
      </c>
      <c r="F307" s="170">
        <v>42096</v>
      </c>
      <c r="G307" s="170">
        <v>45495</v>
      </c>
      <c r="H307" s="170">
        <v>2793</v>
      </c>
      <c r="I307" s="170">
        <v>30500</v>
      </c>
      <c r="J307" s="170"/>
      <c r="K307" s="101">
        <v>81664</v>
      </c>
      <c r="L307" s="201">
        <v>-29737</v>
      </c>
      <c r="M307" s="101">
        <v>223995</v>
      </c>
      <c r="N307" s="161">
        <v>10294</v>
      </c>
      <c r="O307" s="101">
        <v>213701</v>
      </c>
      <c r="P307" s="101">
        <v>82148100</v>
      </c>
      <c r="Q307" s="171">
        <v>0.2601411353397096</v>
      </c>
    </row>
    <row r="308" spans="1:17" s="97" customFormat="1" ht="12" customHeight="1">
      <c r="A308" s="117">
        <v>643</v>
      </c>
      <c r="B308" s="113" t="s">
        <v>160</v>
      </c>
      <c r="C308" s="170">
        <v>2876</v>
      </c>
      <c r="D308" s="101">
        <v>5341</v>
      </c>
      <c r="E308" s="101">
        <v>3259</v>
      </c>
      <c r="F308" s="170">
        <v>8798</v>
      </c>
      <c r="G308" s="170">
        <v>9304</v>
      </c>
      <c r="H308" s="170">
        <v>571</v>
      </c>
      <c r="I308" s="170">
        <v>8250</v>
      </c>
      <c r="J308" s="170"/>
      <c r="K308" s="101">
        <v>16811</v>
      </c>
      <c r="L308" s="201">
        <v>-7081</v>
      </c>
      <c r="M308" s="101">
        <v>48129</v>
      </c>
      <c r="N308" s="161">
        <v>1488</v>
      </c>
      <c r="O308" s="101">
        <v>46641</v>
      </c>
      <c r="P308" s="101">
        <v>16800550</v>
      </c>
      <c r="Q308" s="171">
        <v>0.2776159113838535</v>
      </c>
    </row>
    <row r="309" spans="1:17" s="97" customFormat="1" ht="12" customHeight="1">
      <c r="A309" s="117">
        <v>622</v>
      </c>
      <c r="B309" s="113" t="s">
        <v>161</v>
      </c>
      <c r="C309" s="170">
        <v>2909</v>
      </c>
      <c r="D309" s="101">
        <v>9348</v>
      </c>
      <c r="E309" s="101">
        <v>5704</v>
      </c>
      <c r="F309" s="170">
        <v>15209</v>
      </c>
      <c r="G309" s="170">
        <v>16283</v>
      </c>
      <c r="H309" s="170">
        <v>1000</v>
      </c>
      <c r="I309" s="170"/>
      <c r="J309" s="170"/>
      <c r="K309" s="101">
        <v>29358</v>
      </c>
      <c r="L309" s="201">
        <v>-10387</v>
      </c>
      <c r="M309" s="101">
        <v>69424</v>
      </c>
      <c r="N309" s="161">
        <v>9699</v>
      </c>
      <c r="O309" s="101">
        <v>59725</v>
      </c>
      <c r="P309" s="101">
        <v>29402000</v>
      </c>
      <c r="Q309" s="171">
        <v>0.20313243997007008</v>
      </c>
    </row>
    <row r="310" spans="1:17" s="97" customFormat="1" ht="12" customHeight="1">
      <c r="A310" s="117">
        <v>644</v>
      </c>
      <c r="B310" s="113" t="s">
        <v>179</v>
      </c>
      <c r="C310" s="170">
        <v>11980</v>
      </c>
      <c r="D310" s="101">
        <v>36017</v>
      </c>
      <c r="E310" s="101">
        <v>21977</v>
      </c>
      <c r="F310" s="170">
        <v>58038</v>
      </c>
      <c r="G310" s="170">
        <v>62739</v>
      </c>
      <c r="H310" s="170">
        <v>3851</v>
      </c>
      <c r="I310" s="170">
        <v>36500</v>
      </c>
      <c r="J310" s="170">
        <v>5664</v>
      </c>
      <c r="K310" s="101">
        <v>112591</v>
      </c>
      <c r="L310" s="201">
        <v>-39075</v>
      </c>
      <c r="M310" s="101">
        <v>310282</v>
      </c>
      <c r="N310" s="161">
        <v>11120</v>
      </c>
      <c r="O310" s="101">
        <v>299162</v>
      </c>
      <c r="P310" s="101">
        <v>113285350</v>
      </c>
      <c r="Q310" s="171">
        <v>0.26407827667037265</v>
      </c>
    </row>
    <row r="311" spans="1:17" s="97" customFormat="1" ht="12" customHeight="1">
      <c r="A311" s="119">
        <v>642</v>
      </c>
      <c r="B311" s="113" t="s">
        <v>162</v>
      </c>
      <c r="C311" s="170">
        <v>9754</v>
      </c>
      <c r="D311" s="101">
        <v>32036</v>
      </c>
      <c r="E311" s="101">
        <v>19548</v>
      </c>
      <c r="F311" s="170">
        <v>51667</v>
      </c>
      <c r="G311" s="170">
        <v>55805</v>
      </c>
      <c r="H311" s="170">
        <v>3426</v>
      </c>
      <c r="I311" s="170">
        <v>35500</v>
      </c>
      <c r="J311" s="170"/>
      <c r="K311" s="101">
        <v>100174</v>
      </c>
      <c r="L311" s="201">
        <v>-17093</v>
      </c>
      <c r="M311" s="101">
        <v>290817</v>
      </c>
      <c r="N311" s="161">
        <v>8037</v>
      </c>
      <c r="O311" s="101">
        <v>282780</v>
      </c>
      <c r="P311" s="101">
        <v>100763650</v>
      </c>
      <c r="Q311" s="171">
        <v>0.28063691618951875</v>
      </c>
    </row>
    <row r="312" spans="1:17" s="97" customFormat="1" ht="12" customHeight="1">
      <c r="A312" s="117">
        <v>620</v>
      </c>
      <c r="B312" s="113" t="s">
        <v>308</v>
      </c>
      <c r="C312" s="170">
        <v>1436</v>
      </c>
      <c r="D312" s="101">
        <v>4799</v>
      </c>
      <c r="E312" s="101">
        <v>2928</v>
      </c>
      <c r="F312" s="170">
        <v>14231</v>
      </c>
      <c r="G312" s="170">
        <v>8360</v>
      </c>
      <c r="H312" s="170">
        <v>513</v>
      </c>
      <c r="I312" s="170"/>
      <c r="J312" s="170"/>
      <c r="K312" s="101">
        <v>15169</v>
      </c>
      <c r="L312" s="201">
        <v>-1000</v>
      </c>
      <c r="M312" s="101">
        <v>46436</v>
      </c>
      <c r="N312" s="161">
        <v>250</v>
      </c>
      <c r="O312" s="101">
        <v>46186</v>
      </c>
      <c r="P312" s="101">
        <v>15094750</v>
      </c>
      <c r="Q312" s="171">
        <v>0.30597393133374184</v>
      </c>
    </row>
    <row r="313" spans="2:17" s="97" customFormat="1" ht="21" customHeight="1">
      <c r="B313" s="110" t="s">
        <v>163</v>
      </c>
      <c r="C313" s="106"/>
      <c r="D313" s="108"/>
      <c r="E313" s="108"/>
      <c r="F313" s="106"/>
      <c r="G313" s="106"/>
      <c r="H313" s="106"/>
      <c r="I313" s="106"/>
      <c r="J313" s="106"/>
      <c r="K313" s="108"/>
      <c r="L313" s="199"/>
      <c r="M313" s="108"/>
      <c r="N313" s="116"/>
      <c r="O313" s="108"/>
      <c r="P313" s="108"/>
      <c r="Q313" s="118"/>
    </row>
    <row r="314" spans="1:17" s="97" customFormat="1" ht="12" customHeight="1">
      <c r="A314" s="117">
        <v>323</v>
      </c>
      <c r="B314" s="113" t="s">
        <v>309</v>
      </c>
      <c r="C314" s="170">
        <v>7878</v>
      </c>
      <c r="D314" s="101">
        <v>22229</v>
      </c>
      <c r="E314" s="101">
        <v>16383</v>
      </c>
      <c r="F314" s="170">
        <v>84753</v>
      </c>
      <c r="G314" s="170">
        <v>38156</v>
      </c>
      <c r="H314" s="170">
        <v>2704</v>
      </c>
      <c r="I314" s="170"/>
      <c r="J314" s="170">
        <v>2500</v>
      </c>
      <c r="K314" s="101">
        <v>80254</v>
      </c>
      <c r="L314" s="201">
        <v>-4988</v>
      </c>
      <c r="M314" s="101">
        <v>249869</v>
      </c>
      <c r="N314" s="161">
        <v>14575</v>
      </c>
      <c r="O314" s="101">
        <v>235294</v>
      </c>
      <c r="P314" s="101">
        <v>84446850</v>
      </c>
      <c r="Q314" s="171">
        <v>0.27862969429884005</v>
      </c>
    </row>
    <row r="315" spans="1:17" s="97" customFormat="1" ht="12" customHeight="1">
      <c r="A315" s="117">
        <v>235</v>
      </c>
      <c r="B315" s="113" t="s">
        <v>164</v>
      </c>
      <c r="C315" s="170">
        <v>5385</v>
      </c>
      <c r="D315" s="101">
        <v>12540</v>
      </c>
      <c r="E315" s="101">
        <v>10903</v>
      </c>
      <c r="F315" s="170">
        <v>78173</v>
      </c>
      <c r="G315" s="170">
        <v>44090</v>
      </c>
      <c r="H315" s="170">
        <v>1800</v>
      </c>
      <c r="I315" s="170"/>
      <c r="J315" s="170"/>
      <c r="K315" s="101">
        <v>63228</v>
      </c>
      <c r="L315" s="201">
        <v>0</v>
      </c>
      <c r="M315" s="101">
        <v>216119</v>
      </c>
      <c r="N315" s="161">
        <v>17493</v>
      </c>
      <c r="O315" s="101">
        <v>198626</v>
      </c>
      <c r="P315" s="101">
        <v>56202350</v>
      </c>
      <c r="Q315" s="171">
        <v>0.3534122683482096</v>
      </c>
    </row>
    <row r="316" spans="1:17" s="97" customFormat="1" ht="12" customHeight="1">
      <c r="A316" s="117">
        <v>324.02</v>
      </c>
      <c r="B316" s="113" t="s">
        <v>311</v>
      </c>
      <c r="C316" s="170">
        <v>5943</v>
      </c>
      <c r="D316" s="101">
        <v>19241</v>
      </c>
      <c r="E316" s="101">
        <v>14181</v>
      </c>
      <c r="F316" s="170">
        <v>58740</v>
      </c>
      <c r="G316" s="170">
        <v>33027</v>
      </c>
      <c r="H316" s="170">
        <v>2341</v>
      </c>
      <c r="I316" s="170">
        <v>19000</v>
      </c>
      <c r="J316" s="170">
        <v>28575</v>
      </c>
      <c r="K316" s="101">
        <v>69467</v>
      </c>
      <c r="L316" s="201">
        <v>-4077</v>
      </c>
      <c r="M316" s="101">
        <v>246438</v>
      </c>
      <c r="N316" s="161">
        <v>9017</v>
      </c>
      <c r="O316" s="101">
        <v>237421</v>
      </c>
      <c r="P316" s="101">
        <v>73096150</v>
      </c>
      <c r="Q316" s="171">
        <v>0.32480643645390356</v>
      </c>
    </row>
    <row r="317" spans="1:17" s="97" customFormat="1" ht="12" customHeight="1">
      <c r="A317" s="117">
        <v>324</v>
      </c>
      <c r="B317" s="113" t="s">
        <v>310</v>
      </c>
      <c r="C317" s="170">
        <v>7713</v>
      </c>
      <c r="D317" s="101">
        <v>24834</v>
      </c>
      <c r="E317" s="101">
        <v>18303</v>
      </c>
      <c r="F317" s="170">
        <v>292890</v>
      </c>
      <c r="G317" s="170">
        <v>42627</v>
      </c>
      <c r="H317" s="170">
        <v>3021</v>
      </c>
      <c r="I317" s="170"/>
      <c r="J317" s="170">
        <v>11086</v>
      </c>
      <c r="K317" s="101">
        <v>89659</v>
      </c>
      <c r="L317" s="201">
        <v>-133667</v>
      </c>
      <c r="M317" s="101">
        <v>356466</v>
      </c>
      <c r="N317" s="161">
        <v>21390</v>
      </c>
      <c r="O317" s="101">
        <v>335076</v>
      </c>
      <c r="P317" s="101">
        <v>94342950</v>
      </c>
      <c r="Q317" s="171">
        <v>0.35516803322346824</v>
      </c>
    </row>
    <row r="318" spans="1:17" s="97" customFormat="1" ht="12" customHeight="1">
      <c r="A318" s="117">
        <v>314</v>
      </c>
      <c r="B318" s="113" t="s">
        <v>165</v>
      </c>
      <c r="C318" s="170">
        <v>3947</v>
      </c>
      <c r="D318" s="101">
        <v>9464</v>
      </c>
      <c r="E318" s="101">
        <v>6975</v>
      </c>
      <c r="F318" s="170">
        <v>136340</v>
      </c>
      <c r="G318" s="170">
        <v>16244</v>
      </c>
      <c r="H318" s="170">
        <v>1151</v>
      </c>
      <c r="I318" s="170">
        <v>500</v>
      </c>
      <c r="J318" s="170"/>
      <c r="K318" s="101">
        <v>34167</v>
      </c>
      <c r="L318" s="201">
        <v>-42649</v>
      </c>
      <c r="M318" s="101">
        <v>166139</v>
      </c>
      <c r="N318" s="161">
        <v>3526</v>
      </c>
      <c r="O318" s="101">
        <v>162613</v>
      </c>
      <c r="P318" s="101">
        <v>35951900</v>
      </c>
      <c r="Q318" s="171">
        <v>0.452307110333529</v>
      </c>
    </row>
    <row r="319" spans="1:17" s="97" customFormat="1" ht="12" customHeight="1">
      <c r="A319" s="117">
        <v>325.02</v>
      </c>
      <c r="B319" s="113" t="s">
        <v>361</v>
      </c>
      <c r="C319" s="170">
        <v>8322</v>
      </c>
      <c r="D319" s="101">
        <v>24901</v>
      </c>
      <c r="E319" s="101">
        <v>18352</v>
      </c>
      <c r="F319" s="170">
        <v>97000</v>
      </c>
      <c r="G319" s="170">
        <v>42741</v>
      </c>
      <c r="H319" s="170">
        <v>3029</v>
      </c>
      <c r="I319" s="170"/>
      <c r="J319" s="170">
        <v>18770</v>
      </c>
      <c r="K319" s="101">
        <v>89899</v>
      </c>
      <c r="L319" s="201">
        <v>-4452</v>
      </c>
      <c r="M319" s="101">
        <v>298562</v>
      </c>
      <c r="N319" s="161">
        <v>20246</v>
      </c>
      <c r="O319" s="101">
        <v>278316</v>
      </c>
      <c r="P319" s="101">
        <v>94595400</v>
      </c>
      <c r="Q319" s="171">
        <v>0.2942172663787034</v>
      </c>
    </row>
    <row r="320" spans="1:17" s="97" customFormat="1" ht="12" customHeight="1">
      <c r="A320" s="117">
        <v>347</v>
      </c>
      <c r="B320" s="113" t="s">
        <v>312</v>
      </c>
      <c r="C320" s="170">
        <v>4990</v>
      </c>
      <c r="D320" s="101">
        <v>16291</v>
      </c>
      <c r="E320" s="101">
        <v>12006</v>
      </c>
      <c r="F320" s="170">
        <v>67540</v>
      </c>
      <c r="G320" s="170">
        <v>27963</v>
      </c>
      <c r="H320" s="170">
        <v>1982</v>
      </c>
      <c r="I320" s="170"/>
      <c r="J320" s="170">
        <v>25844</v>
      </c>
      <c r="K320" s="101">
        <v>58814</v>
      </c>
      <c r="L320" s="201">
        <v>-11579</v>
      </c>
      <c r="M320" s="101">
        <v>203851</v>
      </c>
      <c r="N320" s="161">
        <v>10151</v>
      </c>
      <c r="O320" s="101">
        <v>193700</v>
      </c>
      <c r="P320" s="101">
        <v>61887200</v>
      </c>
      <c r="Q320" s="171">
        <v>0.3129887925128298</v>
      </c>
    </row>
    <row r="321" spans="1:17" s="97" customFormat="1" ht="12" customHeight="1">
      <c r="A321" s="117">
        <v>347.02</v>
      </c>
      <c r="B321" s="113" t="s">
        <v>396</v>
      </c>
      <c r="C321" s="170">
        <v>5734</v>
      </c>
      <c r="D321" s="101">
        <v>16358</v>
      </c>
      <c r="E321" s="101">
        <v>13636</v>
      </c>
      <c r="F321" s="170">
        <v>63572</v>
      </c>
      <c r="G321" s="170">
        <v>31757</v>
      </c>
      <c r="H321" s="170">
        <v>2251</v>
      </c>
      <c r="I321" s="170"/>
      <c r="J321" s="170">
        <v>56102</v>
      </c>
      <c r="K321" s="101">
        <v>67310</v>
      </c>
      <c r="L321" s="201">
        <v>-41493</v>
      </c>
      <c r="M321" s="101">
        <v>215227</v>
      </c>
      <c r="N321" s="161">
        <v>7751</v>
      </c>
      <c r="O321" s="101">
        <v>207476</v>
      </c>
      <c r="P321" s="101">
        <v>70286200</v>
      </c>
      <c r="Q321" s="171">
        <v>0.2951873909814445</v>
      </c>
    </row>
    <row r="322" spans="1:17" s="97" customFormat="1" ht="12" customHeight="1">
      <c r="A322" s="117">
        <v>325.03</v>
      </c>
      <c r="B322" s="113" t="s">
        <v>411</v>
      </c>
      <c r="C322" s="170">
        <v>4024</v>
      </c>
      <c r="D322" s="101">
        <v>12302</v>
      </c>
      <c r="E322" s="101">
        <v>9067</v>
      </c>
      <c r="F322" s="170">
        <v>40225</v>
      </c>
      <c r="G322" s="170">
        <v>21116</v>
      </c>
      <c r="H322" s="170">
        <v>1497</v>
      </c>
      <c r="I322" s="170">
        <v>14000</v>
      </c>
      <c r="J322" s="170">
        <v>23293</v>
      </c>
      <c r="K322" s="101">
        <v>44414</v>
      </c>
      <c r="L322" s="201">
        <v>-13964</v>
      </c>
      <c r="M322" s="101">
        <v>155974</v>
      </c>
      <c r="N322" s="161">
        <v>4839</v>
      </c>
      <c r="O322" s="101">
        <v>151135</v>
      </c>
      <c r="P322" s="101">
        <v>46734850</v>
      </c>
      <c r="Q322" s="171">
        <v>0.323388220995681</v>
      </c>
    </row>
    <row r="323" spans="1:17" s="97" customFormat="1" ht="12" customHeight="1">
      <c r="A323" s="117">
        <v>337</v>
      </c>
      <c r="B323" s="113" t="s">
        <v>313</v>
      </c>
      <c r="C323" s="170">
        <v>25490</v>
      </c>
      <c r="D323" s="101">
        <v>79144</v>
      </c>
      <c r="E323" s="101">
        <v>58328</v>
      </c>
      <c r="F323" s="170">
        <v>202358</v>
      </c>
      <c r="G323" s="170">
        <v>135848</v>
      </c>
      <c r="H323" s="170">
        <v>9628</v>
      </c>
      <c r="I323" s="170"/>
      <c r="J323" s="170">
        <v>127520</v>
      </c>
      <c r="K323" s="101">
        <v>285733</v>
      </c>
      <c r="L323" s="201">
        <v>-19461</v>
      </c>
      <c r="M323" s="101">
        <v>904588</v>
      </c>
      <c r="N323" s="161">
        <v>28762</v>
      </c>
      <c r="O323" s="101">
        <v>875826</v>
      </c>
      <c r="P323" s="101">
        <v>300660050</v>
      </c>
      <c r="Q323" s="171">
        <v>0.2913010890538999</v>
      </c>
    </row>
    <row r="324" spans="1:17" s="97" customFormat="1" ht="12" customHeight="1">
      <c r="A324" s="117">
        <v>337.05</v>
      </c>
      <c r="B324" s="113" t="s">
        <v>345</v>
      </c>
      <c r="C324" s="170">
        <v>11507</v>
      </c>
      <c r="D324" s="101">
        <v>35367</v>
      </c>
      <c r="E324" s="101">
        <v>26065</v>
      </c>
      <c r="F324" s="170">
        <v>102159</v>
      </c>
      <c r="G324" s="170">
        <v>60706</v>
      </c>
      <c r="H324" s="170">
        <v>4302</v>
      </c>
      <c r="I324" s="170">
        <v>43000</v>
      </c>
      <c r="J324" s="170">
        <v>56985</v>
      </c>
      <c r="K324" s="101">
        <v>127684</v>
      </c>
      <c r="L324" s="201">
        <v>-6533</v>
      </c>
      <c r="M324" s="101">
        <v>461242</v>
      </c>
      <c r="N324" s="161">
        <v>14811</v>
      </c>
      <c r="O324" s="101">
        <v>446431</v>
      </c>
      <c r="P324" s="101">
        <v>134354900</v>
      </c>
      <c r="Q324" s="171">
        <v>0.33227742345087524</v>
      </c>
    </row>
    <row r="325" spans="1:17" s="97" customFormat="1" ht="12" customHeight="1">
      <c r="A325" s="117">
        <v>336</v>
      </c>
      <c r="B325" s="113" t="s">
        <v>314</v>
      </c>
      <c r="C325" s="170">
        <v>17313</v>
      </c>
      <c r="D325" s="101">
        <v>33541</v>
      </c>
      <c r="E325" s="101">
        <v>27959</v>
      </c>
      <c r="F325" s="170">
        <v>190660</v>
      </c>
      <c r="G325" s="170">
        <v>65117</v>
      </c>
      <c r="H325" s="170">
        <v>4615</v>
      </c>
      <c r="I325" s="170"/>
      <c r="J325" s="170">
        <v>39400</v>
      </c>
      <c r="K325" s="101">
        <v>136962</v>
      </c>
      <c r="L325" s="201">
        <v>-89488</v>
      </c>
      <c r="M325" s="101">
        <v>426079</v>
      </c>
      <c r="N325" s="161">
        <v>14423</v>
      </c>
      <c r="O325" s="101">
        <v>411656</v>
      </c>
      <c r="P325" s="101">
        <v>144117950</v>
      </c>
      <c r="Q325" s="171">
        <v>0.2856382567195828</v>
      </c>
    </row>
    <row r="326" spans="1:17" s="97" customFormat="1" ht="12" customHeight="1">
      <c r="A326" s="117">
        <v>316</v>
      </c>
      <c r="B326" s="113" t="s">
        <v>315</v>
      </c>
      <c r="C326" s="170">
        <v>19635</v>
      </c>
      <c r="D326" s="101">
        <v>61741</v>
      </c>
      <c r="E326" s="101">
        <v>45502</v>
      </c>
      <c r="F326" s="170">
        <v>311839</v>
      </c>
      <c r="G326" s="170">
        <v>105976</v>
      </c>
      <c r="H326" s="170">
        <v>7511</v>
      </c>
      <c r="I326" s="170"/>
      <c r="J326" s="170">
        <v>53250</v>
      </c>
      <c r="K326" s="101">
        <v>222901</v>
      </c>
      <c r="L326" s="201">
        <v>-147291</v>
      </c>
      <c r="M326" s="101">
        <v>681064</v>
      </c>
      <c r="N326" s="161">
        <v>25397</v>
      </c>
      <c r="O326" s="101">
        <v>655667</v>
      </c>
      <c r="P326" s="101">
        <v>234545850</v>
      </c>
      <c r="Q326" s="171">
        <v>0.27954747440639005</v>
      </c>
    </row>
    <row r="327" spans="1:17" s="97" customFormat="1" ht="12" customHeight="1">
      <c r="A327" s="117">
        <v>316.01</v>
      </c>
      <c r="B327" s="113" t="s">
        <v>316</v>
      </c>
      <c r="C327" s="170">
        <v>923</v>
      </c>
      <c r="D327" s="101">
        <v>1677</v>
      </c>
      <c r="E327" s="101">
        <v>1236</v>
      </c>
      <c r="F327" s="170">
        <v>4877</v>
      </c>
      <c r="G327" s="170">
        <v>2878</v>
      </c>
      <c r="H327" s="170">
        <v>204</v>
      </c>
      <c r="I327" s="170">
        <v>2200</v>
      </c>
      <c r="J327" s="170">
        <v>7000</v>
      </c>
      <c r="K327" s="101">
        <v>6054</v>
      </c>
      <c r="L327" s="201">
        <v>-4959</v>
      </c>
      <c r="M327" s="101">
        <v>22090</v>
      </c>
      <c r="N327" s="161">
        <v>888</v>
      </c>
      <c r="O327" s="101">
        <v>21202</v>
      </c>
      <c r="P327" s="101">
        <v>6370400</v>
      </c>
      <c r="Q327" s="171">
        <v>0.33282054502072084</v>
      </c>
    </row>
    <row r="328" spans="1:17" s="97" customFormat="1" ht="12" customHeight="1">
      <c r="A328" s="117">
        <v>347.01</v>
      </c>
      <c r="B328" s="113" t="s">
        <v>352</v>
      </c>
      <c r="C328" s="170">
        <v>3257</v>
      </c>
      <c r="D328" s="101">
        <v>9086</v>
      </c>
      <c r="E328" s="101">
        <v>7574</v>
      </c>
      <c r="F328" s="170">
        <v>37018</v>
      </c>
      <c r="G328" s="170">
        <v>17640</v>
      </c>
      <c r="H328" s="170">
        <v>1250</v>
      </c>
      <c r="I328" s="170">
        <v>7700</v>
      </c>
      <c r="J328" s="170">
        <v>17748</v>
      </c>
      <c r="K328" s="101">
        <v>37102</v>
      </c>
      <c r="L328" s="201">
        <v>-3072</v>
      </c>
      <c r="M328" s="101">
        <v>135303</v>
      </c>
      <c r="N328" s="161">
        <v>2930</v>
      </c>
      <c r="O328" s="101">
        <v>132373</v>
      </c>
      <c r="P328" s="101">
        <v>39041100</v>
      </c>
      <c r="Q328" s="171">
        <v>0.3390606309760739</v>
      </c>
    </row>
    <row r="329" spans="1:17" s="97" customFormat="1" ht="12" customHeight="1">
      <c r="A329" s="117">
        <v>324.04</v>
      </c>
      <c r="B329" s="113" t="s">
        <v>397</v>
      </c>
      <c r="C329" s="170">
        <v>5775</v>
      </c>
      <c r="D329" s="101">
        <v>18646</v>
      </c>
      <c r="E329" s="101">
        <v>13742</v>
      </c>
      <c r="F329" s="170">
        <v>84040</v>
      </c>
      <c r="G329" s="170">
        <v>32005</v>
      </c>
      <c r="H329" s="170">
        <v>2268</v>
      </c>
      <c r="I329" s="170"/>
      <c r="J329" s="170">
        <v>27691</v>
      </c>
      <c r="K329" s="101">
        <v>67318</v>
      </c>
      <c r="L329" s="201">
        <v>-3132</v>
      </c>
      <c r="M329" s="101">
        <v>248353</v>
      </c>
      <c r="N329" s="161">
        <v>6238</v>
      </c>
      <c r="O329" s="101">
        <v>242115</v>
      </c>
      <c r="P329" s="101">
        <v>70833950</v>
      </c>
      <c r="Q329" s="171">
        <v>0.34180643603808625</v>
      </c>
    </row>
    <row r="330" spans="1:17" s="97" customFormat="1" ht="12" customHeight="1">
      <c r="A330" s="117">
        <v>318</v>
      </c>
      <c r="B330" s="113" t="s">
        <v>317</v>
      </c>
      <c r="C330" s="170">
        <v>12936</v>
      </c>
      <c r="D330" s="101">
        <v>31407</v>
      </c>
      <c r="E330" s="101">
        <v>24737</v>
      </c>
      <c r="F330" s="170">
        <v>260650</v>
      </c>
      <c r="G330" s="170">
        <v>87403</v>
      </c>
      <c r="H330" s="170">
        <v>4083</v>
      </c>
      <c r="I330" s="170"/>
      <c r="J330" s="170"/>
      <c r="K330" s="101">
        <v>137138</v>
      </c>
      <c r="L330" s="201">
        <v>-88091</v>
      </c>
      <c r="M330" s="101">
        <v>470263</v>
      </c>
      <c r="N330" s="161">
        <v>26396</v>
      </c>
      <c r="O330" s="101">
        <v>443867</v>
      </c>
      <c r="P330" s="101">
        <v>127511400</v>
      </c>
      <c r="Q330" s="171">
        <v>0.34809985616972283</v>
      </c>
    </row>
    <row r="331" spans="1:17" s="97" customFormat="1" ht="12" customHeight="1">
      <c r="A331" s="117">
        <v>319</v>
      </c>
      <c r="B331" s="113" t="s">
        <v>318</v>
      </c>
      <c r="C331" s="170">
        <v>975</v>
      </c>
      <c r="D331" s="101">
        <v>1564</v>
      </c>
      <c r="E331" s="101">
        <v>1143</v>
      </c>
      <c r="F331" s="170">
        <v>8768</v>
      </c>
      <c r="G331" s="170">
        <v>4038</v>
      </c>
      <c r="H331" s="170">
        <v>189</v>
      </c>
      <c r="I331" s="170">
        <v>4900</v>
      </c>
      <c r="J331" s="170"/>
      <c r="K331" s="101">
        <v>6336</v>
      </c>
      <c r="L331" s="201">
        <v>-195</v>
      </c>
      <c r="M331" s="101">
        <v>27718</v>
      </c>
      <c r="N331" s="161">
        <v>699</v>
      </c>
      <c r="O331" s="101">
        <v>27019</v>
      </c>
      <c r="P331" s="101">
        <v>5891350</v>
      </c>
      <c r="Q331" s="171">
        <v>0.4586215383570828</v>
      </c>
    </row>
    <row r="332" spans="1:17" s="97" customFormat="1" ht="12" customHeight="1">
      <c r="A332" s="117">
        <v>317</v>
      </c>
      <c r="B332" s="113" t="s">
        <v>348</v>
      </c>
      <c r="C332" s="170">
        <v>2247</v>
      </c>
      <c r="D332" s="101">
        <v>5477</v>
      </c>
      <c r="E332" s="101">
        <v>4036</v>
      </c>
      <c r="F332" s="170">
        <v>13176</v>
      </c>
      <c r="G332" s="170">
        <v>9400</v>
      </c>
      <c r="H332" s="170">
        <v>666</v>
      </c>
      <c r="I332" s="170">
        <v>4400</v>
      </c>
      <c r="J332" s="170">
        <v>6522</v>
      </c>
      <c r="K332" s="101">
        <v>19772</v>
      </c>
      <c r="L332" s="201">
        <v>-890</v>
      </c>
      <c r="M332" s="101">
        <v>64806</v>
      </c>
      <c r="N332" s="161">
        <v>3223</v>
      </c>
      <c r="O332" s="101">
        <v>61583</v>
      </c>
      <c r="P332" s="101">
        <v>20804750</v>
      </c>
      <c r="Q332" s="171">
        <v>0.296004518198969</v>
      </c>
    </row>
    <row r="333" spans="1:17" s="97" customFormat="1" ht="12" customHeight="1">
      <c r="A333" s="117">
        <v>317.01</v>
      </c>
      <c r="B333" s="113" t="s">
        <v>319</v>
      </c>
      <c r="C333" s="170">
        <v>13929</v>
      </c>
      <c r="D333" s="101">
        <v>40685</v>
      </c>
      <c r="E333" s="101">
        <v>29984</v>
      </c>
      <c r="F333" s="170">
        <v>94681</v>
      </c>
      <c r="G333" s="170">
        <v>69834</v>
      </c>
      <c r="H333" s="170">
        <v>4949</v>
      </c>
      <c r="I333" s="170">
        <v>5500</v>
      </c>
      <c r="J333" s="170">
        <v>48452</v>
      </c>
      <c r="K333" s="101">
        <v>146886</v>
      </c>
      <c r="L333" s="201">
        <v>-3536</v>
      </c>
      <c r="M333" s="101">
        <v>451364</v>
      </c>
      <c r="N333" s="161">
        <v>19962</v>
      </c>
      <c r="O333" s="101">
        <v>431402</v>
      </c>
      <c r="P333" s="101">
        <v>154559200</v>
      </c>
      <c r="Q333" s="171">
        <v>0.27911764553646756</v>
      </c>
    </row>
    <row r="334" spans="1:17" s="97" customFormat="1" ht="12" customHeight="1">
      <c r="A334" s="117">
        <v>317.04</v>
      </c>
      <c r="B334" s="113" t="s">
        <v>320</v>
      </c>
      <c r="C334" s="170">
        <v>865</v>
      </c>
      <c r="D334" s="101">
        <v>2945</v>
      </c>
      <c r="E334" s="101">
        <v>2170</v>
      </c>
      <c r="F334" s="170">
        <v>8899</v>
      </c>
      <c r="G334" s="170">
        <v>5054</v>
      </c>
      <c r="H334" s="170">
        <v>358</v>
      </c>
      <c r="I334" s="170"/>
      <c r="J334" s="170"/>
      <c r="K334" s="101">
        <v>10631</v>
      </c>
      <c r="L334" s="201">
        <v>-256</v>
      </c>
      <c r="M334" s="101">
        <v>30666</v>
      </c>
      <c r="N334" s="161">
        <v>123</v>
      </c>
      <c r="O334" s="101">
        <v>30543</v>
      </c>
      <c r="P334" s="101">
        <v>11186400</v>
      </c>
      <c r="Q334" s="171">
        <v>0.27303690195237074</v>
      </c>
    </row>
    <row r="335" spans="1:17" s="97" customFormat="1" ht="12" customHeight="1">
      <c r="A335" s="117">
        <v>234</v>
      </c>
      <c r="B335" s="113" t="s">
        <v>166</v>
      </c>
      <c r="C335" s="170">
        <v>4990</v>
      </c>
      <c r="D335" s="101">
        <v>9923</v>
      </c>
      <c r="E335" s="101">
        <v>8628</v>
      </c>
      <c r="F335" s="170">
        <v>92691</v>
      </c>
      <c r="G335" s="170">
        <v>34889</v>
      </c>
      <c r="H335" s="170">
        <v>1424</v>
      </c>
      <c r="I335" s="170"/>
      <c r="J335" s="170">
        <v>11115</v>
      </c>
      <c r="K335" s="101">
        <v>50533</v>
      </c>
      <c r="L335" s="201">
        <v>-4760</v>
      </c>
      <c r="M335" s="101">
        <v>209433</v>
      </c>
      <c r="N335" s="161">
        <v>10927</v>
      </c>
      <c r="O335" s="101">
        <v>198506</v>
      </c>
      <c r="P335" s="101">
        <v>44473800</v>
      </c>
      <c r="Q335" s="171">
        <v>0.4463436899927598</v>
      </c>
    </row>
    <row r="336" spans="1:17" s="97" customFormat="1" ht="12" customHeight="1">
      <c r="A336" s="117">
        <v>325.01</v>
      </c>
      <c r="B336" s="113" t="s">
        <v>347</v>
      </c>
      <c r="C336" s="170">
        <v>6060</v>
      </c>
      <c r="D336" s="101">
        <v>18413</v>
      </c>
      <c r="E336" s="101">
        <v>13570</v>
      </c>
      <c r="F336" s="170">
        <v>51203</v>
      </c>
      <c r="G336" s="170">
        <v>31605</v>
      </c>
      <c r="H336" s="170">
        <v>2240</v>
      </c>
      <c r="I336" s="170">
        <v>14300</v>
      </c>
      <c r="J336" s="170">
        <v>34863</v>
      </c>
      <c r="K336" s="101">
        <v>66475</v>
      </c>
      <c r="L336" s="201">
        <v>-2273</v>
      </c>
      <c r="M336" s="101">
        <v>236456</v>
      </c>
      <c r="N336" s="161">
        <v>7183</v>
      </c>
      <c r="O336" s="101">
        <v>229273</v>
      </c>
      <c r="P336" s="101">
        <v>69947500</v>
      </c>
      <c r="Q336" s="171">
        <v>0.32777869116122804</v>
      </c>
    </row>
    <row r="337" spans="1:17" s="97" customFormat="1" ht="12" customHeight="1">
      <c r="A337" s="117">
        <v>315</v>
      </c>
      <c r="B337" s="113" t="s">
        <v>321</v>
      </c>
      <c r="C337" s="170">
        <v>5554</v>
      </c>
      <c r="D337" s="101">
        <v>19670</v>
      </c>
      <c r="E337" s="101">
        <v>14496</v>
      </c>
      <c r="F337" s="170">
        <v>91733</v>
      </c>
      <c r="G337" s="170">
        <v>33762</v>
      </c>
      <c r="H337" s="170">
        <v>2393</v>
      </c>
      <c r="I337" s="170"/>
      <c r="J337" s="170"/>
      <c r="K337" s="101">
        <v>71013</v>
      </c>
      <c r="L337" s="201">
        <v>-4127</v>
      </c>
      <c r="M337" s="101">
        <v>234494</v>
      </c>
      <c r="N337" s="161">
        <v>8459</v>
      </c>
      <c r="O337" s="101">
        <v>226035</v>
      </c>
      <c r="P337" s="101">
        <v>74722900</v>
      </c>
      <c r="Q337" s="171">
        <v>0.3024976279025573</v>
      </c>
    </row>
    <row r="338" spans="1:17" s="97" customFormat="1" ht="12" customHeight="1">
      <c r="A338" s="117">
        <v>321</v>
      </c>
      <c r="B338" s="113" t="s">
        <v>322</v>
      </c>
      <c r="C338" s="170">
        <v>6114</v>
      </c>
      <c r="D338" s="101">
        <v>21651</v>
      </c>
      <c r="E338" s="101">
        <v>15957</v>
      </c>
      <c r="F338" s="170">
        <v>77786</v>
      </c>
      <c r="G338" s="170">
        <v>37163</v>
      </c>
      <c r="H338" s="170">
        <v>2634</v>
      </c>
      <c r="I338" s="170"/>
      <c r="J338" s="170"/>
      <c r="K338" s="101">
        <v>78167</v>
      </c>
      <c r="L338" s="201">
        <v>-3358</v>
      </c>
      <c r="M338" s="101">
        <v>236114</v>
      </c>
      <c r="N338" s="161">
        <v>12023</v>
      </c>
      <c r="O338" s="101">
        <v>224091</v>
      </c>
      <c r="P338" s="101">
        <v>82250600</v>
      </c>
      <c r="Q338" s="171">
        <v>0.27244907635932136</v>
      </c>
    </row>
    <row r="339" spans="1:17" s="97" customFormat="1" ht="12" customHeight="1">
      <c r="A339" s="117">
        <v>325</v>
      </c>
      <c r="B339" s="113" t="s">
        <v>325</v>
      </c>
      <c r="C339" s="170">
        <v>7253</v>
      </c>
      <c r="D339" s="101">
        <v>22391</v>
      </c>
      <c r="E339" s="101">
        <v>16502</v>
      </c>
      <c r="F339" s="170">
        <v>264996</v>
      </c>
      <c r="G339" s="170">
        <v>38434</v>
      </c>
      <c r="H339" s="170">
        <v>2724</v>
      </c>
      <c r="I339" s="170">
        <v>440</v>
      </c>
      <c r="J339" s="170">
        <v>42397</v>
      </c>
      <c r="K339" s="101">
        <v>80839</v>
      </c>
      <c r="L339" s="201">
        <v>-183102</v>
      </c>
      <c r="M339" s="101">
        <v>292874</v>
      </c>
      <c r="N339" s="161">
        <v>12467</v>
      </c>
      <c r="O339" s="101">
        <v>280407</v>
      </c>
      <c r="P339" s="101">
        <v>85061800</v>
      </c>
      <c r="Q339" s="171">
        <v>0.3296509126305815</v>
      </c>
    </row>
    <row r="340" spans="1:17" s="97" customFormat="1" ht="12" customHeight="1">
      <c r="A340" s="117">
        <v>236</v>
      </c>
      <c r="B340" s="113" t="s">
        <v>323</v>
      </c>
      <c r="C340" s="170">
        <v>5601</v>
      </c>
      <c r="D340" s="101">
        <v>15584</v>
      </c>
      <c r="E340" s="101">
        <v>11485</v>
      </c>
      <c r="F340" s="170">
        <v>60924</v>
      </c>
      <c r="G340" s="170">
        <v>26749</v>
      </c>
      <c r="H340" s="170">
        <v>1896</v>
      </c>
      <c r="I340" s="170"/>
      <c r="J340" s="170">
        <v>24100</v>
      </c>
      <c r="K340" s="101">
        <v>56262</v>
      </c>
      <c r="L340" s="201">
        <v>-5206</v>
      </c>
      <c r="M340" s="101">
        <v>197395</v>
      </c>
      <c r="N340" s="161">
        <v>14537</v>
      </c>
      <c r="O340" s="101">
        <v>182858</v>
      </c>
      <c r="P340" s="101">
        <v>59201600</v>
      </c>
      <c r="Q340" s="171">
        <v>0.3088734088267885</v>
      </c>
    </row>
    <row r="341" spans="1:132" s="97" customFormat="1" ht="12" customHeight="1">
      <c r="A341" s="117">
        <v>322</v>
      </c>
      <c r="B341" s="113" t="s">
        <v>324</v>
      </c>
      <c r="C341" s="170">
        <v>4129</v>
      </c>
      <c r="D341" s="101">
        <v>12853</v>
      </c>
      <c r="E341" s="101">
        <v>9473</v>
      </c>
      <c r="F341" s="170">
        <v>71599</v>
      </c>
      <c r="G341" s="170">
        <v>22062</v>
      </c>
      <c r="H341" s="170">
        <v>1564</v>
      </c>
      <c r="I341" s="170"/>
      <c r="J341" s="170">
        <v>24000</v>
      </c>
      <c r="K341" s="101">
        <v>46403</v>
      </c>
      <c r="L341" s="201">
        <v>-6662</v>
      </c>
      <c r="M341" s="101">
        <v>185421</v>
      </c>
      <c r="N341" s="161">
        <v>8535</v>
      </c>
      <c r="O341" s="101">
        <v>176886</v>
      </c>
      <c r="P341" s="101">
        <v>48827800</v>
      </c>
      <c r="Q341" s="171">
        <v>0.36226493923543557</v>
      </c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/>
      <c r="BE341" s="106"/>
      <c r="BF341" s="106"/>
      <c r="BG341" s="106"/>
      <c r="BH341" s="106"/>
      <c r="BI341" s="106"/>
      <c r="BJ341" s="106"/>
      <c r="BK341" s="106"/>
      <c r="BL341" s="106"/>
      <c r="BM341" s="106"/>
      <c r="BN341" s="106"/>
      <c r="BO341" s="106"/>
      <c r="BP341" s="106"/>
      <c r="BQ341" s="106"/>
      <c r="BR341" s="106"/>
      <c r="BS341" s="106"/>
      <c r="BT341" s="106"/>
      <c r="BU341" s="106"/>
      <c r="BV341" s="106"/>
      <c r="BW341" s="106"/>
      <c r="BX341" s="106"/>
      <c r="BY341" s="106"/>
      <c r="BZ341" s="106"/>
      <c r="CA341" s="106"/>
      <c r="CB341" s="106"/>
      <c r="CC341" s="106"/>
      <c r="CD341" s="106"/>
      <c r="CE341" s="106"/>
      <c r="CF341" s="106"/>
      <c r="CG341" s="106"/>
      <c r="CH341" s="106"/>
      <c r="CI341" s="106"/>
      <c r="CJ341" s="106"/>
      <c r="CK341" s="106"/>
      <c r="CL341" s="106"/>
      <c r="CM341" s="106"/>
      <c r="CN341" s="106"/>
      <c r="CO341" s="106"/>
      <c r="CP341" s="106"/>
      <c r="CQ341" s="106"/>
      <c r="CR341" s="106"/>
      <c r="CS341" s="106"/>
      <c r="CT341" s="106"/>
      <c r="CU341" s="106"/>
      <c r="CV341" s="106"/>
      <c r="CW341" s="106"/>
      <c r="CX341" s="106"/>
      <c r="CY341" s="106"/>
      <c r="CZ341" s="106"/>
      <c r="DA341" s="106"/>
      <c r="DB341" s="106"/>
      <c r="DC341" s="106"/>
      <c r="DD341" s="106"/>
      <c r="DE341" s="106"/>
      <c r="DF341" s="106"/>
      <c r="DG341" s="106"/>
      <c r="DH341" s="106"/>
      <c r="DI341" s="106"/>
      <c r="DJ341" s="106"/>
      <c r="DK341" s="106"/>
      <c r="DL341" s="106"/>
      <c r="DM341" s="106"/>
      <c r="DN341" s="106"/>
      <c r="DO341" s="106"/>
      <c r="DP341" s="106"/>
      <c r="DQ341" s="106"/>
      <c r="DR341" s="106"/>
      <c r="DS341" s="106"/>
      <c r="DT341" s="106"/>
      <c r="DU341" s="106"/>
      <c r="DV341" s="106"/>
      <c r="DW341" s="106"/>
      <c r="DX341" s="106"/>
      <c r="DY341" s="106"/>
      <c r="DZ341" s="106"/>
      <c r="EA341" s="106"/>
      <c r="EB341" s="106"/>
    </row>
    <row r="342" spans="1:17" s="56" customFormat="1" ht="22.5" customHeight="1" thickBot="1">
      <c r="A342" s="121"/>
      <c r="B342" s="111" t="s">
        <v>405</v>
      </c>
      <c r="C342" s="122">
        <v>1797133</v>
      </c>
      <c r="D342" s="122">
        <v>5212775</v>
      </c>
      <c r="E342" s="122">
        <v>2995919</v>
      </c>
      <c r="F342" s="122">
        <v>18311643</v>
      </c>
      <c r="G342" s="122">
        <v>9586111</v>
      </c>
      <c r="H342" s="122">
        <v>501338</v>
      </c>
      <c r="I342" s="122">
        <v>3026875</v>
      </c>
      <c r="J342" s="122">
        <v>2490819</v>
      </c>
      <c r="K342" s="122">
        <v>17364023</v>
      </c>
      <c r="L342" s="200">
        <v>-4805526</v>
      </c>
      <c r="M342" s="122">
        <v>56481110</v>
      </c>
      <c r="N342" s="122">
        <v>4023027</v>
      </c>
      <c r="O342" s="122">
        <v>52458083</v>
      </c>
      <c r="P342" s="122">
        <v>15442929410</v>
      </c>
      <c r="Q342" s="123">
        <v>0.33968997466265044</v>
      </c>
    </row>
    <row r="343" spans="1:22" s="56" customFormat="1" ht="12" customHeight="1" thickTop="1">
      <c r="A343" s="109"/>
      <c r="B343" s="96"/>
      <c r="C343" s="100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18"/>
      <c r="S343" s="196" t="s">
        <v>370</v>
      </c>
      <c r="T343" s="197"/>
      <c r="U343" s="197"/>
      <c r="V343" s="198"/>
    </row>
    <row r="344" spans="1:22" s="56" customFormat="1" ht="12" customHeight="1">
      <c r="A344" s="109"/>
      <c r="B344" s="96"/>
      <c r="C344" s="100"/>
      <c r="D344" s="106"/>
      <c r="E344" s="106"/>
      <c r="F344" s="106"/>
      <c r="G344" s="106"/>
      <c r="H344" s="106"/>
      <c r="I344" s="106"/>
      <c r="J344" s="106"/>
      <c r="K344" s="106"/>
      <c r="L344" s="202"/>
      <c r="M344" s="106"/>
      <c r="N344" s="106"/>
      <c r="O344" s="106"/>
      <c r="P344" s="106"/>
      <c r="Q344" s="118"/>
      <c r="S344" s="160" t="s">
        <v>394</v>
      </c>
      <c r="T344" s="160"/>
      <c r="U344" s="160"/>
      <c r="V344" s="160"/>
    </row>
    <row r="345" spans="1:17" s="46" customFormat="1" ht="12" customHeight="1">
      <c r="A345" s="38"/>
      <c r="B345" s="14"/>
      <c r="C345" s="14"/>
      <c r="D345" s="11"/>
      <c r="E345" s="11"/>
      <c r="F345" s="14"/>
      <c r="G345" s="14"/>
      <c r="H345" s="14"/>
      <c r="I345" s="14"/>
      <c r="J345" s="14"/>
      <c r="K345" s="11"/>
      <c r="L345" s="203"/>
      <c r="M345" s="11"/>
      <c r="N345" s="39"/>
      <c r="O345" s="11"/>
      <c r="P345" s="11"/>
      <c r="Q345" s="14"/>
    </row>
    <row r="346" spans="1:17" s="56" customFormat="1" ht="12.75">
      <c r="A346" s="124" t="s">
        <v>392</v>
      </c>
      <c r="B346" s="124"/>
      <c r="C346" s="125"/>
      <c r="D346" s="124"/>
      <c r="E346" s="124"/>
      <c r="F346" s="95"/>
      <c r="G346" s="95"/>
      <c r="H346" s="95"/>
      <c r="I346" s="95"/>
      <c r="J346" s="21"/>
      <c r="K346" s="126"/>
      <c r="L346" s="204"/>
      <c r="M346" s="116"/>
      <c r="N346" s="108"/>
      <c r="O346" s="108"/>
      <c r="P346" s="97"/>
      <c r="Q346" s="127"/>
    </row>
    <row r="347" spans="1:29" s="56" customFormat="1" ht="21" customHeight="1">
      <c r="A347" s="67"/>
      <c r="B347" s="110" t="s">
        <v>216</v>
      </c>
      <c r="C347" s="132"/>
      <c r="D347" s="65"/>
      <c r="E347" s="65"/>
      <c r="F347" s="133"/>
      <c r="G347" s="133"/>
      <c r="H347" s="67"/>
      <c r="I347" s="133"/>
      <c r="J347" s="133"/>
      <c r="K347" s="65"/>
      <c r="L347" s="205"/>
      <c r="M347" s="107"/>
      <c r="N347" s="65"/>
      <c r="O347" s="65"/>
      <c r="P347" s="128"/>
      <c r="Q347" s="66"/>
      <c r="S347" s="77"/>
      <c r="T347" s="77"/>
      <c r="U347" s="77"/>
      <c r="V347" s="77"/>
      <c r="W347" s="77"/>
      <c r="X347" s="77"/>
      <c r="Y347" s="77"/>
      <c r="Z347" s="76"/>
      <c r="AB347" s="77"/>
      <c r="AC347" s="77"/>
    </row>
    <row r="348" spans="1:29" s="56" customFormat="1" ht="12">
      <c r="A348" s="67"/>
      <c r="B348" s="163" t="s">
        <v>414</v>
      </c>
      <c r="C348" s="132"/>
      <c r="D348" s="65"/>
      <c r="E348" s="65"/>
      <c r="F348" s="133"/>
      <c r="G348" s="133"/>
      <c r="H348" s="67"/>
      <c r="I348" s="133"/>
      <c r="J348" s="133"/>
      <c r="K348" s="65"/>
      <c r="L348" s="205"/>
      <c r="M348" s="107"/>
      <c r="N348" s="65"/>
      <c r="O348" s="65"/>
      <c r="P348" s="128"/>
      <c r="Q348" s="66"/>
      <c r="S348" s="77"/>
      <c r="T348" s="77"/>
      <c r="U348" s="77"/>
      <c r="V348" s="77"/>
      <c r="W348" s="77"/>
      <c r="X348" s="77"/>
      <c r="Y348" s="77"/>
      <c r="Z348" s="76"/>
      <c r="AB348" s="77"/>
      <c r="AC348" s="77"/>
    </row>
    <row r="349" spans="1:29" s="56" customFormat="1" ht="15" customHeight="1">
      <c r="A349" s="117">
        <v>531</v>
      </c>
      <c r="B349" s="113" t="s">
        <v>51</v>
      </c>
      <c r="C349" s="170">
        <v>4298</v>
      </c>
      <c r="D349" s="101"/>
      <c r="E349" s="101"/>
      <c r="F349" s="170">
        <v>130262</v>
      </c>
      <c r="G349" s="170">
        <v>64416</v>
      </c>
      <c r="H349" s="170">
        <v>3009</v>
      </c>
      <c r="I349" s="170"/>
      <c r="J349" s="170"/>
      <c r="K349" s="101">
        <v>107598</v>
      </c>
      <c r="L349" s="206">
        <v>-4244</v>
      </c>
      <c r="M349" s="101">
        <v>305339</v>
      </c>
      <c r="N349" s="161">
        <v>15205</v>
      </c>
      <c r="O349" s="101">
        <v>290134</v>
      </c>
      <c r="P349" s="101">
        <v>93975700</v>
      </c>
      <c r="Q349" s="171">
        <v>0.3087330022548382</v>
      </c>
      <c r="S349" s="77"/>
      <c r="T349" s="77"/>
      <c r="U349" s="77"/>
      <c r="V349" s="77"/>
      <c r="W349" s="77"/>
      <c r="X349" s="77"/>
      <c r="Y349" s="77"/>
      <c r="Z349" s="76"/>
      <c r="AB349" s="77"/>
      <c r="AC349" s="77"/>
    </row>
    <row r="350" spans="1:29" s="56" customFormat="1" ht="12">
      <c r="A350" s="67"/>
      <c r="B350" s="67"/>
      <c r="C350" s="132"/>
      <c r="D350" s="65"/>
      <c r="E350" s="65"/>
      <c r="F350" s="133"/>
      <c r="G350" s="133"/>
      <c r="H350" s="67"/>
      <c r="I350" s="133"/>
      <c r="J350" s="133"/>
      <c r="K350" s="65"/>
      <c r="L350" s="205"/>
      <c r="M350" s="107"/>
      <c r="N350" s="65"/>
      <c r="O350" s="65"/>
      <c r="P350" s="128"/>
      <c r="Q350" s="66"/>
      <c r="S350" s="77"/>
      <c r="T350" s="77"/>
      <c r="U350" s="77"/>
      <c r="V350" s="77"/>
      <c r="W350" s="77"/>
      <c r="X350" s="77"/>
      <c r="Y350" s="77"/>
      <c r="Z350" s="76"/>
      <c r="AB350" s="77"/>
      <c r="AC350" s="77"/>
    </row>
    <row r="351" spans="2:17" s="97" customFormat="1" ht="21" customHeight="1">
      <c r="B351" s="110" t="s">
        <v>119</v>
      </c>
      <c r="C351" s="100"/>
      <c r="D351" s="99"/>
      <c r="E351" s="99"/>
      <c r="F351" s="100"/>
      <c r="G351" s="100"/>
      <c r="H351" s="100"/>
      <c r="I351" s="100"/>
      <c r="J351" s="100"/>
      <c r="K351" s="99"/>
      <c r="L351" s="207"/>
      <c r="M351" s="99" t="s">
        <v>10</v>
      </c>
      <c r="N351" s="98"/>
      <c r="O351" s="99"/>
      <c r="P351" s="104"/>
      <c r="Q351" s="102" t="s">
        <v>10</v>
      </c>
    </row>
    <row r="352" spans="1:17" s="97" customFormat="1" ht="15" customHeight="1">
      <c r="A352" s="110"/>
      <c r="B352" s="164" t="s">
        <v>366</v>
      </c>
      <c r="C352" s="100"/>
      <c r="D352" s="99"/>
      <c r="E352" s="99"/>
      <c r="F352" s="100"/>
      <c r="G352" s="100"/>
      <c r="H352" s="100"/>
      <c r="I352" s="100"/>
      <c r="J352" s="100"/>
      <c r="K352" s="99"/>
      <c r="L352" s="207"/>
      <c r="M352" s="99"/>
      <c r="N352" s="98"/>
      <c r="O352" s="99"/>
      <c r="P352" s="104"/>
      <c r="Q352" s="102"/>
    </row>
    <row r="353" spans="1:17" s="97" customFormat="1" ht="15" customHeight="1">
      <c r="A353" s="117">
        <v>136.01</v>
      </c>
      <c r="B353" s="113" t="s">
        <v>366</v>
      </c>
      <c r="C353" s="170">
        <v>23</v>
      </c>
      <c r="D353" s="101"/>
      <c r="E353" s="101"/>
      <c r="F353" s="170"/>
      <c r="G353" s="170"/>
      <c r="H353" s="170">
        <v>2232</v>
      </c>
      <c r="I353" s="170"/>
      <c r="J353" s="170"/>
      <c r="K353" s="101"/>
      <c r="L353" s="206"/>
      <c r="M353" s="101">
        <v>2255</v>
      </c>
      <c r="N353" s="161">
        <v>184</v>
      </c>
      <c r="O353" s="101">
        <v>2071</v>
      </c>
      <c r="P353" s="101">
        <v>69692500</v>
      </c>
      <c r="Q353" s="171">
        <v>0.0029716253542346736</v>
      </c>
    </row>
    <row r="354" spans="1:17" s="97" customFormat="1" ht="12" customHeight="1">
      <c r="A354" s="117">
        <v>136.04</v>
      </c>
      <c r="B354" s="113" t="s">
        <v>400</v>
      </c>
      <c r="C354" s="170">
        <v>20</v>
      </c>
      <c r="D354" s="145"/>
      <c r="E354" s="108"/>
      <c r="F354" s="172"/>
      <c r="G354" s="172"/>
      <c r="H354" s="173">
        <v>1910</v>
      </c>
      <c r="I354" s="172"/>
      <c r="J354" s="172"/>
      <c r="K354" s="146"/>
      <c r="L354" s="206"/>
      <c r="M354" s="174">
        <v>1930</v>
      </c>
      <c r="N354" s="175">
        <v>3</v>
      </c>
      <c r="O354" s="174">
        <v>1927</v>
      </c>
      <c r="P354" s="101">
        <v>59652250</v>
      </c>
      <c r="Q354" s="171">
        <v>0.003230389465611104</v>
      </c>
    </row>
    <row r="355" spans="1:17" s="97" customFormat="1" ht="12" customHeight="1">
      <c r="A355" s="117">
        <v>136.02</v>
      </c>
      <c r="B355" s="113" t="s">
        <v>367</v>
      </c>
      <c r="C355" s="170">
        <v>9</v>
      </c>
      <c r="D355" s="101"/>
      <c r="E355" s="101"/>
      <c r="F355" s="170"/>
      <c r="G355" s="170"/>
      <c r="H355" s="170">
        <v>888</v>
      </c>
      <c r="I355" s="170"/>
      <c r="J355" s="170"/>
      <c r="K355" s="101"/>
      <c r="L355" s="206"/>
      <c r="M355" s="101">
        <v>897</v>
      </c>
      <c r="N355" s="161">
        <v>82</v>
      </c>
      <c r="O355" s="101">
        <v>815</v>
      </c>
      <c r="P355" s="101">
        <v>27725400</v>
      </c>
      <c r="Q355" s="171">
        <v>0.002939542801907276</v>
      </c>
    </row>
    <row r="356" spans="1:17" s="97" customFormat="1" ht="12" customHeight="1">
      <c r="A356" s="117">
        <v>136.03</v>
      </c>
      <c r="B356" s="113" t="s">
        <v>399</v>
      </c>
      <c r="C356" s="182">
        <v>3</v>
      </c>
      <c r="D356" s="101"/>
      <c r="E356" s="101"/>
      <c r="F356" s="170"/>
      <c r="G356" s="170"/>
      <c r="H356" s="182">
        <v>306</v>
      </c>
      <c r="I356" s="170"/>
      <c r="J356" s="170"/>
      <c r="K356" s="101"/>
      <c r="L356" s="206"/>
      <c r="M356" s="189">
        <v>309</v>
      </c>
      <c r="N356" s="191">
        <v>29</v>
      </c>
      <c r="O356" s="189">
        <v>280</v>
      </c>
      <c r="P356" s="189">
        <v>9563650</v>
      </c>
      <c r="Q356" s="185">
        <v>0.002927752479440381</v>
      </c>
    </row>
    <row r="357" spans="1:17" s="97" customFormat="1" ht="12" customHeight="1">
      <c r="A357" s="117"/>
      <c r="B357" s="67" t="s">
        <v>353</v>
      </c>
      <c r="C357" s="106">
        <f>C353+C354+C356+C355</f>
        <v>55</v>
      </c>
      <c r="D357" s="106"/>
      <c r="E357" s="106"/>
      <c r="F357" s="106"/>
      <c r="G357" s="106"/>
      <c r="H357" s="106">
        <f>H353+H354+H356+H355</f>
        <v>5336</v>
      </c>
      <c r="I357" s="106"/>
      <c r="J357" s="106"/>
      <c r="K357" s="108"/>
      <c r="L357" s="204"/>
      <c r="M357" s="108">
        <f>M353+M354+M356+M355</f>
        <v>5391</v>
      </c>
      <c r="N357" s="108">
        <f>N353+N354+N356+N355</f>
        <v>298</v>
      </c>
      <c r="O357" s="108">
        <f>O353+O354+O356+O355</f>
        <v>5093</v>
      </c>
      <c r="P357" s="108">
        <f>P353+P354+P356+P355</f>
        <v>166633800</v>
      </c>
      <c r="Q357" s="184">
        <f>O357/P357*100</f>
        <v>0.0030564027226169</v>
      </c>
    </row>
    <row r="358" spans="1:17" s="97" customFormat="1" ht="12" customHeight="1">
      <c r="A358" s="117"/>
      <c r="B358" s="113"/>
      <c r="C358" s="106"/>
      <c r="D358" s="108"/>
      <c r="E358" s="108"/>
      <c r="F358" s="106"/>
      <c r="G358" s="106"/>
      <c r="H358" s="106"/>
      <c r="I358" s="106"/>
      <c r="J358" s="106"/>
      <c r="K358" s="108"/>
      <c r="L358" s="204"/>
      <c r="M358" s="106"/>
      <c r="N358" s="106"/>
      <c r="O358" s="106"/>
      <c r="P358" s="106"/>
      <c r="Q358" s="184"/>
    </row>
    <row r="359" spans="2:17" s="97" customFormat="1" ht="21" customHeight="1">
      <c r="B359" s="110" t="s">
        <v>125</v>
      </c>
      <c r="C359" s="100"/>
      <c r="D359" s="99"/>
      <c r="E359" s="99"/>
      <c r="F359" s="100"/>
      <c r="G359" s="100"/>
      <c r="H359" s="100"/>
      <c r="I359" s="100"/>
      <c r="J359" s="100"/>
      <c r="K359" s="99"/>
      <c r="L359" s="207"/>
      <c r="M359" s="99" t="s">
        <v>10</v>
      </c>
      <c r="N359" s="98"/>
      <c r="O359" s="99"/>
      <c r="P359" s="104"/>
      <c r="Q359" s="102" t="s">
        <v>10</v>
      </c>
    </row>
    <row r="360" spans="1:17" s="97" customFormat="1" ht="15" customHeight="1">
      <c r="A360" s="110"/>
      <c r="B360" s="164" t="s">
        <v>147</v>
      </c>
      <c r="C360" s="100"/>
      <c r="D360" s="99"/>
      <c r="E360" s="99"/>
      <c r="F360" s="100"/>
      <c r="G360" s="100"/>
      <c r="H360" s="100"/>
      <c r="I360" s="100"/>
      <c r="J360" s="100"/>
      <c r="K360" s="99"/>
      <c r="L360" s="207"/>
      <c r="M360" s="99"/>
      <c r="N360" s="98"/>
      <c r="O360" s="99"/>
      <c r="P360" s="104"/>
      <c r="Q360" s="102"/>
    </row>
    <row r="361" spans="1:17" s="97" customFormat="1" ht="15" customHeight="1">
      <c r="A361" s="117" t="s">
        <v>398</v>
      </c>
      <c r="B361" s="113" t="s">
        <v>147</v>
      </c>
      <c r="C361" s="170">
        <v>1591</v>
      </c>
      <c r="D361" s="101"/>
      <c r="E361" s="101"/>
      <c r="F361" s="170">
        <v>152962</v>
      </c>
      <c r="G361" s="170">
        <v>91002</v>
      </c>
      <c r="H361" s="170">
        <v>3421</v>
      </c>
      <c r="I361" s="170"/>
      <c r="J361" s="170"/>
      <c r="K361" s="101"/>
      <c r="L361" s="206">
        <v>-36386</v>
      </c>
      <c r="M361" s="101">
        <v>212590</v>
      </c>
      <c r="N361" s="161">
        <v>51439</v>
      </c>
      <c r="O361" s="101">
        <v>161151</v>
      </c>
      <c r="P361" s="101">
        <v>106833250</v>
      </c>
      <c r="Q361" s="171">
        <v>0.15084348739741607</v>
      </c>
    </row>
    <row r="362" spans="1:17" s="97" customFormat="1" ht="15" customHeight="1">
      <c r="A362" s="117"/>
      <c r="B362" s="113"/>
      <c r="C362" s="170"/>
      <c r="D362" s="101"/>
      <c r="E362" s="101"/>
      <c r="F362" s="170"/>
      <c r="G362" s="170"/>
      <c r="H362" s="170"/>
      <c r="I362" s="170"/>
      <c r="J362" s="170"/>
      <c r="K362" s="101"/>
      <c r="L362" s="206"/>
      <c r="M362" s="101"/>
      <c r="N362" s="161"/>
      <c r="O362" s="101"/>
      <c r="P362" s="101"/>
      <c r="Q362" s="171"/>
    </row>
    <row r="363" spans="1:17" s="97" customFormat="1" ht="15" customHeight="1">
      <c r="A363" s="117"/>
      <c r="B363" s="177" t="s">
        <v>150</v>
      </c>
      <c r="C363" s="176"/>
      <c r="D363" s="101"/>
      <c r="E363" s="101"/>
      <c r="F363" s="170"/>
      <c r="G363" s="170"/>
      <c r="H363" s="170"/>
      <c r="I363" s="170"/>
      <c r="J363" s="170"/>
      <c r="K363" s="101"/>
      <c r="L363" s="206"/>
      <c r="M363" s="101"/>
      <c r="N363" s="161"/>
      <c r="O363" s="101"/>
      <c r="P363" s="101"/>
      <c r="Q363" s="171"/>
    </row>
    <row r="364" spans="1:17" s="97" customFormat="1" ht="15" customHeight="1">
      <c r="A364" s="117">
        <v>913</v>
      </c>
      <c r="B364" s="178" t="s">
        <v>273</v>
      </c>
      <c r="C364" s="170">
        <v>930</v>
      </c>
      <c r="D364" s="178"/>
      <c r="E364" s="178"/>
      <c r="F364" s="178">
        <v>34129</v>
      </c>
      <c r="G364" s="178">
        <v>27418</v>
      </c>
      <c r="H364" s="178">
        <v>873</v>
      </c>
      <c r="I364" s="178"/>
      <c r="J364" s="178">
        <v>55413</v>
      </c>
      <c r="K364" s="178">
        <v>53066</v>
      </c>
      <c r="L364" s="206"/>
      <c r="M364" s="178">
        <v>171829</v>
      </c>
      <c r="N364" s="178">
        <v>41542</v>
      </c>
      <c r="O364" s="178">
        <v>130287</v>
      </c>
      <c r="P364" s="178">
        <v>27254950</v>
      </c>
      <c r="Q364" s="171">
        <v>0.47803059627700656</v>
      </c>
    </row>
    <row r="365" spans="1:17" s="97" customFormat="1" ht="15" customHeight="1">
      <c r="A365" s="117">
        <v>913.01</v>
      </c>
      <c r="B365" s="178" t="s">
        <v>425</v>
      </c>
      <c r="C365" s="170">
        <v>139</v>
      </c>
      <c r="D365" s="178"/>
      <c r="E365" s="178"/>
      <c r="F365" s="178">
        <v>10476</v>
      </c>
      <c r="G365" s="178">
        <v>8416</v>
      </c>
      <c r="H365" s="178">
        <v>268</v>
      </c>
      <c r="I365" s="178">
        <v>8300</v>
      </c>
      <c r="J365" s="178">
        <v>17009</v>
      </c>
      <c r="K365" s="178">
        <v>20870</v>
      </c>
      <c r="L365" s="206">
        <v>-107</v>
      </c>
      <c r="M365" s="178">
        <v>65371</v>
      </c>
      <c r="N365" s="178">
        <v>18965</v>
      </c>
      <c r="O365" s="178">
        <v>46406</v>
      </c>
      <c r="P365" s="178">
        <v>8365950</v>
      </c>
      <c r="Q365" s="171">
        <v>0.554700900674759</v>
      </c>
    </row>
    <row r="366" spans="1:17" s="97" customFormat="1" ht="12" customHeight="1">
      <c r="A366" s="117">
        <v>913.02</v>
      </c>
      <c r="B366" s="178" t="s">
        <v>434</v>
      </c>
      <c r="C366" s="182">
        <v>721</v>
      </c>
      <c r="D366" s="178"/>
      <c r="E366" s="178"/>
      <c r="F366" s="183">
        <v>19870</v>
      </c>
      <c r="G366" s="183">
        <v>15962</v>
      </c>
      <c r="H366" s="183">
        <v>508</v>
      </c>
      <c r="I366" s="183">
        <v>8500</v>
      </c>
      <c r="J366" s="183">
        <v>32261</v>
      </c>
      <c r="K366" s="183">
        <v>26577</v>
      </c>
      <c r="L366" s="206"/>
      <c r="M366" s="183">
        <v>104399</v>
      </c>
      <c r="N366" s="183">
        <v>18328</v>
      </c>
      <c r="O366" s="183">
        <v>86071</v>
      </c>
      <c r="P366" s="183">
        <v>15867700</v>
      </c>
      <c r="Q366" s="185">
        <v>0.5424289594585227</v>
      </c>
    </row>
    <row r="367" spans="1:17" s="97" customFormat="1" ht="12" customHeight="1">
      <c r="A367" s="117"/>
      <c r="B367" s="67" t="s">
        <v>353</v>
      </c>
      <c r="C367" s="106">
        <f>C363+C364+C366+C365</f>
        <v>1790</v>
      </c>
      <c r="D367" s="178"/>
      <c r="E367" s="178"/>
      <c r="F367" s="106">
        <f aca="true" t="shared" si="0" ref="F367:P367">F363+F364+F366+F365</f>
        <v>64475</v>
      </c>
      <c r="G367" s="106">
        <f t="shared" si="0"/>
        <v>51796</v>
      </c>
      <c r="H367" s="106">
        <f t="shared" si="0"/>
        <v>1649</v>
      </c>
      <c r="I367" s="106">
        <f t="shared" si="0"/>
        <v>16800</v>
      </c>
      <c r="J367" s="106">
        <f t="shared" si="0"/>
        <v>104683</v>
      </c>
      <c r="K367" s="106">
        <f t="shared" si="0"/>
        <v>100513</v>
      </c>
      <c r="L367" s="202">
        <f t="shared" si="0"/>
        <v>-107</v>
      </c>
      <c r="M367" s="106">
        <f t="shared" si="0"/>
        <v>341599</v>
      </c>
      <c r="N367" s="106">
        <f t="shared" si="0"/>
        <v>78835</v>
      </c>
      <c r="O367" s="106">
        <f t="shared" si="0"/>
        <v>262764</v>
      </c>
      <c r="P367" s="106">
        <f t="shared" si="0"/>
        <v>51488600</v>
      </c>
      <c r="Q367" s="184">
        <f>O367/P367*100</f>
        <v>0.5103343264334241</v>
      </c>
    </row>
    <row r="368" spans="2:17" s="140" customFormat="1" ht="21" customHeight="1">
      <c r="B368" s="141" t="s">
        <v>158</v>
      </c>
      <c r="C368" s="135"/>
      <c r="D368" s="136"/>
      <c r="E368" s="137"/>
      <c r="F368" s="135"/>
      <c r="G368" s="135"/>
      <c r="H368" s="135"/>
      <c r="I368" s="135"/>
      <c r="J368" s="135"/>
      <c r="K368" s="137"/>
      <c r="L368" s="208"/>
      <c r="M368" s="137" t="s">
        <v>10</v>
      </c>
      <c r="N368" s="138"/>
      <c r="O368" s="137"/>
      <c r="P368" s="137"/>
      <c r="Q368" s="139" t="s">
        <v>10</v>
      </c>
    </row>
    <row r="369" spans="1:17" s="140" customFormat="1" ht="15" customHeight="1">
      <c r="A369" s="141"/>
      <c r="B369" s="165" t="s">
        <v>380</v>
      </c>
      <c r="C369" s="135"/>
      <c r="D369" s="136"/>
      <c r="E369" s="137"/>
      <c r="F369" s="135"/>
      <c r="G369" s="135"/>
      <c r="H369" s="135"/>
      <c r="I369" s="135"/>
      <c r="J369" s="135"/>
      <c r="K369" s="137"/>
      <c r="L369" s="208"/>
      <c r="M369" s="137"/>
      <c r="N369" s="138"/>
      <c r="O369" s="137"/>
      <c r="P369" s="137"/>
      <c r="Q369" s="139"/>
    </row>
    <row r="370" spans="1:17" s="140" customFormat="1" ht="15" customHeight="1">
      <c r="A370" s="142">
        <v>650.01</v>
      </c>
      <c r="B370" s="143" t="s">
        <v>412</v>
      </c>
      <c r="C370" s="170">
        <v>541</v>
      </c>
      <c r="D370" s="179"/>
      <c r="E370" s="174"/>
      <c r="F370" s="180"/>
      <c r="G370" s="180">
        <v>9917</v>
      </c>
      <c r="H370" s="180">
        <v>573</v>
      </c>
      <c r="I370" s="180"/>
      <c r="J370" s="180"/>
      <c r="K370" s="174"/>
      <c r="L370" s="206"/>
      <c r="M370" s="174">
        <v>11031</v>
      </c>
      <c r="N370" s="181">
        <v>31</v>
      </c>
      <c r="O370" s="174">
        <v>11000</v>
      </c>
      <c r="P370" s="101">
        <v>17906450</v>
      </c>
      <c r="Q370" s="171">
        <v>0.061430378439054086</v>
      </c>
    </row>
    <row r="371" spans="1:17" s="140" customFormat="1" ht="12" customHeight="1">
      <c r="A371" s="142">
        <v>650.06</v>
      </c>
      <c r="B371" s="143" t="s">
        <v>385</v>
      </c>
      <c r="C371" s="170">
        <v>19</v>
      </c>
      <c r="D371" s="179"/>
      <c r="E371" s="174"/>
      <c r="F371" s="180"/>
      <c r="G371" s="180">
        <v>15868</v>
      </c>
      <c r="H371" s="180">
        <v>918</v>
      </c>
      <c r="I371" s="180"/>
      <c r="J371" s="180"/>
      <c r="K371" s="174"/>
      <c r="L371" s="206">
        <v>-249</v>
      </c>
      <c r="M371" s="174">
        <v>16556</v>
      </c>
      <c r="N371" s="181">
        <v>19</v>
      </c>
      <c r="O371" s="174">
        <v>16537</v>
      </c>
      <c r="P371" s="101">
        <v>28651950</v>
      </c>
      <c r="Q371" s="171">
        <v>0.057716839517031125</v>
      </c>
    </row>
    <row r="372" spans="1:17" s="140" customFormat="1" ht="12" customHeight="1">
      <c r="A372" s="142">
        <v>650.07</v>
      </c>
      <c r="B372" s="146" t="s">
        <v>386</v>
      </c>
      <c r="C372" s="170">
        <v>11</v>
      </c>
      <c r="D372" s="179"/>
      <c r="E372" s="174"/>
      <c r="F372" s="180"/>
      <c r="G372" s="180">
        <v>9548</v>
      </c>
      <c r="H372" s="180">
        <v>552</v>
      </c>
      <c r="I372" s="180"/>
      <c r="J372" s="180"/>
      <c r="K372" s="174"/>
      <c r="L372" s="206">
        <v>-199</v>
      </c>
      <c r="M372" s="174">
        <v>9912</v>
      </c>
      <c r="N372" s="181">
        <v>49</v>
      </c>
      <c r="O372" s="174">
        <v>9863</v>
      </c>
      <c r="P372" s="101">
        <v>17240150</v>
      </c>
      <c r="Q372" s="171">
        <v>0.05720947903585526</v>
      </c>
    </row>
    <row r="373" spans="1:17" s="140" customFormat="1" ht="12" customHeight="1">
      <c r="A373" s="142">
        <v>650</v>
      </c>
      <c r="B373" s="143" t="s">
        <v>381</v>
      </c>
      <c r="C373" s="170">
        <v>548</v>
      </c>
      <c r="D373" s="179"/>
      <c r="E373" s="174"/>
      <c r="F373" s="180"/>
      <c r="G373" s="180">
        <v>159533</v>
      </c>
      <c r="H373" s="180">
        <v>9225</v>
      </c>
      <c r="I373" s="180"/>
      <c r="J373" s="180"/>
      <c r="K373" s="174"/>
      <c r="L373" s="206"/>
      <c r="M373" s="174">
        <v>169306</v>
      </c>
      <c r="N373" s="181">
        <v>425</v>
      </c>
      <c r="O373" s="174">
        <v>168881</v>
      </c>
      <c r="P373" s="101">
        <v>288060450</v>
      </c>
      <c r="Q373" s="171">
        <v>0.05862693056266488</v>
      </c>
    </row>
    <row r="374" spans="1:17" s="140" customFormat="1" ht="12" customHeight="1">
      <c r="A374" s="142">
        <v>650.03</v>
      </c>
      <c r="B374" s="143" t="s">
        <v>382</v>
      </c>
      <c r="C374" s="170">
        <v>12934</v>
      </c>
      <c r="D374" s="179"/>
      <c r="E374" s="174"/>
      <c r="F374" s="180"/>
      <c r="G374" s="180">
        <v>35816</v>
      </c>
      <c r="H374" s="180">
        <v>2071</v>
      </c>
      <c r="I374" s="180"/>
      <c r="J374" s="180"/>
      <c r="K374" s="174"/>
      <c r="L374" s="206"/>
      <c r="M374" s="174">
        <v>50821</v>
      </c>
      <c r="N374" s="181">
        <v>129</v>
      </c>
      <c r="O374" s="174">
        <v>50692</v>
      </c>
      <c r="P374" s="101">
        <v>64671500</v>
      </c>
      <c r="Q374" s="171">
        <v>0.07838383213625787</v>
      </c>
    </row>
    <row r="375" spans="1:17" s="140" customFormat="1" ht="12" customHeight="1">
      <c r="A375" s="142">
        <v>650.02</v>
      </c>
      <c r="B375" s="143" t="s">
        <v>429</v>
      </c>
      <c r="C375" s="170">
        <v>13</v>
      </c>
      <c r="D375" s="179"/>
      <c r="E375" s="174"/>
      <c r="F375" s="180"/>
      <c r="G375" s="180">
        <v>11287</v>
      </c>
      <c r="H375" s="180">
        <v>653</v>
      </c>
      <c r="I375" s="180"/>
      <c r="J375" s="180"/>
      <c r="K375" s="174"/>
      <c r="L375" s="206">
        <v>-194</v>
      </c>
      <c r="M375" s="174">
        <v>11759</v>
      </c>
      <c r="N375" s="181">
        <v>71</v>
      </c>
      <c r="O375" s="174">
        <v>11688</v>
      </c>
      <c r="P375" s="101">
        <v>20381250</v>
      </c>
      <c r="Q375" s="171">
        <v>0.05734682612695492</v>
      </c>
    </row>
    <row r="376" spans="1:17" s="140" customFormat="1" ht="12" customHeight="1">
      <c r="A376" s="142">
        <v>650.04</v>
      </c>
      <c r="B376" s="143" t="s">
        <v>383</v>
      </c>
      <c r="C376" s="170">
        <v>16</v>
      </c>
      <c r="D376" s="179"/>
      <c r="E376" s="174"/>
      <c r="F376" s="180"/>
      <c r="G376" s="180">
        <v>13347</v>
      </c>
      <c r="H376" s="180">
        <v>772</v>
      </c>
      <c r="I376" s="180"/>
      <c r="J376" s="180"/>
      <c r="K376" s="174"/>
      <c r="L376" s="206">
        <v>-244</v>
      </c>
      <c r="M376" s="174">
        <v>13891</v>
      </c>
      <c r="N376" s="181">
        <v>66</v>
      </c>
      <c r="O376" s="174">
        <v>13825</v>
      </c>
      <c r="P376" s="101">
        <v>24099300</v>
      </c>
      <c r="Q376" s="171">
        <v>0.057366811484150994</v>
      </c>
    </row>
    <row r="377" spans="1:17" s="140" customFormat="1" ht="12" customHeight="1">
      <c r="A377" s="142">
        <v>650.05</v>
      </c>
      <c r="B377" s="143" t="s">
        <v>384</v>
      </c>
      <c r="C377" s="182">
        <v>205</v>
      </c>
      <c r="D377" s="179"/>
      <c r="E377" s="174"/>
      <c r="F377" s="180"/>
      <c r="G377" s="186">
        <v>39681</v>
      </c>
      <c r="H377" s="186">
        <v>2294</v>
      </c>
      <c r="I377" s="180"/>
      <c r="J377" s="180"/>
      <c r="K377" s="174"/>
      <c r="L377" s="206"/>
      <c r="M377" s="187">
        <v>42180</v>
      </c>
      <c r="N377" s="188">
        <v>163</v>
      </c>
      <c r="O377" s="187">
        <v>42017</v>
      </c>
      <c r="P377" s="189">
        <v>71650850</v>
      </c>
      <c r="Q377" s="185">
        <v>0.058641314094668794</v>
      </c>
    </row>
    <row r="378" spans="1:17" s="140" customFormat="1" ht="12" customHeight="1">
      <c r="A378" s="142"/>
      <c r="B378" s="67" t="s">
        <v>353</v>
      </c>
      <c r="C378" s="144">
        <f>SUM(C370:C377)</f>
        <v>14287</v>
      </c>
      <c r="D378" s="144"/>
      <c r="E378" s="144"/>
      <c r="F378" s="144"/>
      <c r="G378" s="144">
        <f aca="true" t="shared" si="1" ref="G378:P378">SUM(G370:G377)</f>
        <v>294997</v>
      </c>
      <c r="H378" s="144">
        <f t="shared" si="1"/>
        <v>17058</v>
      </c>
      <c r="I378" s="144"/>
      <c r="J378" s="144"/>
      <c r="K378" s="144"/>
      <c r="L378" s="209">
        <f t="shared" si="1"/>
        <v>-886</v>
      </c>
      <c r="M378" s="144">
        <f t="shared" si="1"/>
        <v>325456</v>
      </c>
      <c r="N378" s="144">
        <f t="shared" si="1"/>
        <v>953</v>
      </c>
      <c r="O378" s="144">
        <f t="shared" si="1"/>
        <v>324503</v>
      </c>
      <c r="P378" s="144">
        <f t="shared" si="1"/>
        <v>532661900</v>
      </c>
      <c r="Q378" s="152">
        <f>O378/P378*100</f>
        <v>0.06092100824181343</v>
      </c>
    </row>
    <row r="379" spans="1:17" s="140" customFormat="1" ht="12" customHeight="1">
      <c r="A379" s="142"/>
      <c r="B379" s="143"/>
      <c r="C379" s="144"/>
      <c r="D379" s="145"/>
      <c r="E379" s="146"/>
      <c r="F379" s="144"/>
      <c r="G379" s="144"/>
      <c r="H379" s="144"/>
      <c r="I379" s="144"/>
      <c r="J379" s="144"/>
      <c r="K379" s="146"/>
      <c r="L379" s="210"/>
      <c r="M379" s="146"/>
      <c r="N379" s="147"/>
      <c r="O379" s="146"/>
      <c r="P379" s="101"/>
      <c r="Q379" s="118"/>
    </row>
    <row r="380" spans="1:17" s="140" customFormat="1" ht="12.75" thickBot="1">
      <c r="A380" s="148"/>
      <c r="B380" s="158" t="s">
        <v>393</v>
      </c>
      <c r="C380" s="148">
        <f>+C349+C357+C361+C378+C367</f>
        <v>22021</v>
      </c>
      <c r="D380" s="148"/>
      <c r="E380" s="148"/>
      <c r="F380" s="148">
        <f aca="true" t="shared" si="2" ref="F380:P380">+F349+F357+F361+F378+F367</f>
        <v>347699</v>
      </c>
      <c r="G380" s="148">
        <f t="shared" si="2"/>
        <v>502211</v>
      </c>
      <c r="H380" s="148">
        <f t="shared" si="2"/>
        <v>30473</v>
      </c>
      <c r="I380" s="148">
        <f t="shared" si="2"/>
        <v>16800</v>
      </c>
      <c r="J380" s="148">
        <f t="shared" si="2"/>
        <v>104683</v>
      </c>
      <c r="K380" s="148">
        <f t="shared" si="2"/>
        <v>208111</v>
      </c>
      <c r="L380" s="211">
        <f t="shared" si="2"/>
        <v>-41623</v>
      </c>
      <c r="M380" s="148">
        <f t="shared" si="2"/>
        <v>1190375</v>
      </c>
      <c r="N380" s="148">
        <f t="shared" si="2"/>
        <v>146730</v>
      </c>
      <c r="O380" s="148">
        <f t="shared" si="2"/>
        <v>1043645</v>
      </c>
      <c r="P380" s="148">
        <f t="shared" si="2"/>
        <v>951593250</v>
      </c>
      <c r="Q380" s="153">
        <f>(O380)/P380*100</f>
        <v>0.10967343452677916</v>
      </c>
    </row>
    <row r="381" spans="4:16" s="140" customFormat="1" ht="12.75" thickTop="1">
      <c r="D381" s="145"/>
      <c r="E381" s="145"/>
      <c r="K381" s="145"/>
      <c r="L381" s="212"/>
      <c r="M381" s="145"/>
      <c r="N381" s="149"/>
      <c r="O381" s="145"/>
      <c r="P381" s="149"/>
    </row>
    <row r="382" spans="1:17" s="140" customFormat="1" ht="24.75" thickBot="1">
      <c r="A382" s="150"/>
      <c r="B382" s="159" t="s">
        <v>404</v>
      </c>
      <c r="C382" s="190">
        <v>1819154</v>
      </c>
      <c r="D382" s="150">
        <v>5212775</v>
      </c>
      <c r="E382" s="150">
        <v>2995919</v>
      </c>
      <c r="F382" s="150">
        <v>18659342</v>
      </c>
      <c r="G382" s="150">
        <v>10088322</v>
      </c>
      <c r="H382" s="150">
        <v>531811</v>
      </c>
      <c r="I382" s="150">
        <v>3043675</v>
      </c>
      <c r="J382" s="150">
        <v>2595502</v>
      </c>
      <c r="K382" s="150">
        <v>17572134</v>
      </c>
      <c r="L382" s="213">
        <v>-4847149</v>
      </c>
      <c r="M382" s="150">
        <v>57671485</v>
      </c>
      <c r="N382" s="150">
        <v>4169757</v>
      </c>
      <c r="O382" s="150">
        <v>53501728</v>
      </c>
      <c r="P382" s="150">
        <v>16394522660</v>
      </c>
      <c r="Q382" s="112">
        <v>0.3263390408464628</v>
      </c>
    </row>
    <row r="383" spans="1:17" s="140" customFormat="1" ht="12.75" thickTop="1">
      <c r="A383" s="151"/>
      <c r="C383" s="135"/>
      <c r="D383" s="135"/>
      <c r="E383" s="135"/>
      <c r="F383" s="135"/>
      <c r="G383" s="135"/>
      <c r="H383" s="135"/>
      <c r="I383" s="135"/>
      <c r="J383" s="135"/>
      <c r="K383" s="135"/>
      <c r="L383" s="214"/>
      <c r="M383" s="145"/>
      <c r="N383" s="135"/>
      <c r="O383" s="135"/>
      <c r="P383" s="135"/>
      <c r="Q383" s="139"/>
    </row>
    <row r="384" spans="1:17" s="17" customFormat="1" ht="12.75">
      <c r="A384" s="19"/>
      <c r="B384" s="18"/>
      <c r="C384" s="10"/>
      <c r="D384" s="10"/>
      <c r="E384" s="10"/>
      <c r="F384" s="10"/>
      <c r="G384" s="10"/>
      <c r="H384" s="10"/>
      <c r="I384" s="10"/>
      <c r="J384" s="10"/>
      <c r="K384" s="10"/>
      <c r="L384" s="12"/>
      <c r="M384" s="10"/>
      <c r="N384" s="10"/>
      <c r="O384" s="10"/>
      <c r="P384" s="16"/>
      <c r="Q384" s="47"/>
    </row>
    <row r="385" spans="1:16" s="17" customFormat="1" ht="12.75">
      <c r="A385" s="48"/>
      <c r="B385" s="154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1:16" s="17" customFormat="1" ht="12.75">
      <c r="A386" s="48"/>
      <c r="B386" s="154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1:16" s="17" customFormat="1" ht="12.75">
      <c r="A387" s="48"/>
      <c r="B387" s="154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1:17" s="17" customFormat="1" ht="15.75" customHeight="1">
      <c r="A388" s="154"/>
      <c r="B388" s="22"/>
      <c r="C388" s="8"/>
      <c r="D388" s="8"/>
      <c r="E388" s="8"/>
      <c r="F388" s="8"/>
      <c r="G388" s="8"/>
      <c r="H388" s="8"/>
      <c r="I388" s="8"/>
      <c r="J388" s="8"/>
      <c r="K388" s="8"/>
      <c r="L388" s="48"/>
      <c r="M388" s="8"/>
      <c r="N388" s="8"/>
      <c r="O388" s="8"/>
      <c r="P388" s="10"/>
      <c r="Q388" s="13"/>
    </row>
    <row r="389" spans="1:17" s="17" customFormat="1" ht="21.75" customHeight="1">
      <c r="A389" s="155"/>
      <c r="B389" s="155"/>
      <c r="C389" s="156"/>
      <c r="D389" s="156"/>
      <c r="E389" s="156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7"/>
    </row>
    <row r="390" spans="1:17" s="17" customFormat="1" ht="12.75">
      <c r="A390" s="155"/>
      <c r="B390" s="157"/>
      <c r="C390" s="157"/>
      <c r="D390" s="54"/>
      <c r="E390" s="54"/>
      <c r="F390" s="157"/>
      <c r="G390" s="157"/>
      <c r="H390" s="157"/>
      <c r="I390" s="157"/>
      <c r="J390" s="157"/>
      <c r="K390" s="54"/>
      <c r="L390" s="27"/>
      <c r="M390" s="54"/>
      <c r="N390" s="29"/>
      <c r="O390" s="54"/>
      <c r="P390" s="29"/>
      <c r="Q390" s="157"/>
    </row>
    <row r="391" spans="1:17" s="17" customFormat="1" ht="16.5" customHeight="1">
      <c r="A391" s="155"/>
      <c r="B391" s="157"/>
      <c r="C391" s="157"/>
      <c r="D391" s="54"/>
      <c r="E391" s="54"/>
      <c r="F391" s="157"/>
      <c r="G391" s="157"/>
      <c r="H391" s="157"/>
      <c r="I391" s="157"/>
      <c r="J391" s="157"/>
      <c r="K391" s="54"/>
      <c r="L391" s="27"/>
      <c r="M391" s="195"/>
      <c r="N391" s="195"/>
      <c r="O391" s="195"/>
      <c r="P391" s="195"/>
      <c r="Q391" s="195"/>
    </row>
    <row r="392" spans="1:17" s="17" customFormat="1" ht="16.5" customHeight="1">
      <c r="A392" s="155"/>
      <c r="B392" s="157"/>
      <c r="C392" s="157"/>
      <c r="D392" s="54"/>
      <c r="E392" s="54"/>
      <c r="F392" s="157"/>
      <c r="G392" s="157"/>
      <c r="H392" s="157"/>
      <c r="I392" s="157"/>
      <c r="J392" s="157"/>
      <c r="K392" s="54"/>
      <c r="L392" s="27"/>
      <c r="M392" s="54"/>
      <c r="N392" s="15"/>
      <c r="O392" s="15"/>
      <c r="P392" s="49"/>
      <c r="Q392" s="20"/>
    </row>
    <row r="393" spans="1:17" s="17" customFormat="1" ht="15.75" customHeight="1">
      <c r="A393" s="155"/>
      <c r="B393" s="157"/>
      <c r="C393" s="157"/>
      <c r="D393" s="54"/>
      <c r="E393" s="54"/>
      <c r="F393" s="157"/>
      <c r="G393" s="157"/>
      <c r="H393" s="157"/>
      <c r="I393" s="157"/>
      <c r="J393" s="157"/>
      <c r="K393" s="54"/>
      <c r="L393" s="27"/>
      <c r="M393" s="54"/>
      <c r="N393" s="50"/>
      <c r="O393" s="54"/>
      <c r="P393" s="50"/>
      <c r="Q393" s="157"/>
    </row>
    <row r="394" spans="1:17" s="17" customFormat="1" ht="12.75">
      <c r="A394" s="155"/>
      <c r="B394" s="157"/>
      <c r="C394" s="157"/>
      <c r="D394" s="54"/>
      <c r="E394" s="54"/>
      <c r="F394" s="157"/>
      <c r="G394" s="157"/>
      <c r="H394" s="157"/>
      <c r="I394" s="157"/>
      <c r="J394" s="157"/>
      <c r="K394" s="54"/>
      <c r="L394" s="27"/>
      <c r="M394" s="54"/>
      <c r="N394" s="50"/>
      <c r="O394" s="54"/>
      <c r="P394" s="50"/>
      <c r="Q394" s="157"/>
    </row>
    <row r="395" spans="1:17" s="17" customFormat="1" ht="12.75">
      <c r="A395" s="155"/>
      <c r="B395" s="157"/>
      <c r="C395" s="157"/>
      <c r="D395" s="54"/>
      <c r="E395" s="54"/>
      <c r="F395" s="157"/>
      <c r="G395" s="157"/>
      <c r="H395" s="157"/>
      <c r="I395" s="157"/>
      <c r="J395" s="157"/>
      <c r="K395" s="54"/>
      <c r="L395" s="27"/>
      <c r="M395" s="54"/>
      <c r="N395" s="50"/>
      <c r="O395" s="54"/>
      <c r="P395" s="50"/>
      <c r="Q395" s="157"/>
    </row>
    <row r="396" spans="1:17" s="17" customFormat="1" ht="12.75">
      <c r="A396" s="155"/>
      <c r="B396" s="157"/>
      <c r="C396" s="157"/>
      <c r="D396" s="54"/>
      <c r="E396" s="54"/>
      <c r="F396" s="157"/>
      <c r="G396" s="157"/>
      <c r="H396" s="157"/>
      <c r="I396" s="157"/>
      <c r="J396" s="157"/>
      <c r="K396" s="54"/>
      <c r="L396" s="27"/>
      <c r="M396" s="54"/>
      <c r="N396" s="50"/>
      <c r="O396" s="54"/>
      <c r="P396" s="50"/>
      <c r="Q396" s="157"/>
    </row>
    <row r="397" spans="1:17" s="17" customFormat="1" ht="12.75">
      <c r="A397" s="155"/>
      <c r="B397" s="157"/>
      <c r="C397" s="157"/>
      <c r="D397" s="54"/>
      <c r="E397" s="54"/>
      <c r="F397" s="157"/>
      <c r="G397" s="157"/>
      <c r="H397" s="157"/>
      <c r="I397" s="157"/>
      <c r="J397" s="157"/>
      <c r="K397" s="54"/>
      <c r="L397" s="27"/>
      <c r="M397" s="54"/>
      <c r="N397" s="50"/>
      <c r="O397" s="54"/>
      <c r="P397" s="50"/>
      <c r="Q397" s="157"/>
    </row>
    <row r="398" spans="1:17" s="17" customFormat="1" ht="12.75">
      <c r="A398" s="155"/>
      <c r="B398" s="157"/>
      <c r="C398" s="157"/>
      <c r="D398" s="54"/>
      <c r="E398" s="54"/>
      <c r="F398" s="157"/>
      <c r="G398" s="157"/>
      <c r="H398" s="157"/>
      <c r="I398" s="157"/>
      <c r="J398" s="157"/>
      <c r="K398" s="54"/>
      <c r="L398" s="27"/>
      <c r="M398" s="54"/>
      <c r="N398" s="50"/>
      <c r="O398" s="54"/>
      <c r="P398" s="50"/>
      <c r="Q398" s="157"/>
    </row>
    <row r="399" spans="1:17" s="17" customFormat="1" ht="12.75">
      <c r="A399" s="155"/>
      <c r="B399" s="157"/>
      <c r="C399" s="157"/>
      <c r="D399" s="54"/>
      <c r="E399" s="54"/>
      <c r="F399" s="157"/>
      <c r="G399" s="157"/>
      <c r="H399" s="157"/>
      <c r="I399" s="157"/>
      <c r="J399" s="157"/>
      <c r="K399" s="54"/>
      <c r="L399" s="27"/>
      <c r="M399" s="54"/>
      <c r="N399" s="50"/>
      <c r="O399" s="54"/>
      <c r="P399" s="50"/>
      <c r="Q399" s="157"/>
    </row>
    <row r="400" spans="1:17" s="17" customFormat="1" ht="19.5" customHeight="1">
      <c r="A400" s="155"/>
      <c r="B400" s="157"/>
      <c r="C400" s="157"/>
      <c r="D400" s="54"/>
      <c r="E400" s="54"/>
      <c r="F400" s="157"/>
      <c r="G400" s="157"/>
      <c r="H400" s="157"/>
      <c r="I400" s="157"/>
      <c r="J400" s="157"/>
      <c r="K400" s="54"/>
      <c r="L400" s="27"/>
      <c r="M400" s="54"/>
      <c r="N400" s="50"/>
      <c r="O400" s="51"/>
      <c r="P400" s="52"/>
      <c r="Q400" s="157"/>
    </row>
    <row r="401" spans="1:17" s="17" customFormat="1" ht="12.75">
      <c r="A401" s="53"/>
      <c r="B401" s="30"/>
      <c r="C401" s="30"/>
      <c r="D401" s="31"/>
      <c r="E401" s="31"/>
      <c r="F401" s="30"/>
      <c r="G401" s="30"/>
      <c r="H401" s="30"/>
      <c r="I401" s="30"/>
      <c r="J401" s="30"/>
      <c r="K401" s="31"/>
      <c r="L401" s="26"/>
      <c r="M401" s="31"/>
      <c r="N401" s="29"/>
      <c r="O401" s="50"/>
      <c r="P401" s="50"/>
      <c r="Q401" s="9"/>
    </row>
    <row r="402" spans="1:17" s="17" customFormat="1" ht="12.75">
      <c r="A402" s="53"/>
      <c r="B402" s="30"/>
      <c r="C402" s="30"/>
      <c r="D402" s="31"/>
      <c r="E402" s="31"/>
      <c r="F402" s="30"/>
      <c r="G402" s="30"/>
      <c r="H402" s="30"/>
      <c r="I402" s="30"/>
      <c r="J402" s="30"/>
      <c r="K402" s="31"/>
      <c r="L402" s="26"/>
      <c r="M402" s="31"/>
      <c r="N402" s="50"/>
      <c r="O402" s="54"/>
      <c r="P402" s="50"/>
      <c r="Q402" s="30"/>
    </row>
    <row r="403" spans="1:17" s="17" customFormat="1" ht="12.75">
      <c r="A403" s="53"/>
      <c r="B403" s="30"/>
      <c r="C403" s="30"/>
      <c r="D403" s="31"/>
      <c r="E403" s="31"/>
      <c r="F403" s="30"/>
      <c r="G403" s="30"/>
      <c r="H403" s="30"/>
      <c r="I403" s="30"/>
      <c r="J403" s="30"/>
      <c r="K403" s="31"/>
      <c r="L403" s="26"/>
      <c r="M403" s="31"/>
      <c r="N403" s="50"/>
      <c r="O403" s="54"/>
      <c r="P403" s="50"/>
      <c r="Q403" s="30"/>
    </row>
    <row r="404" spans="1:17" s="17" customFormat="1" ht="12.75">
      <c r="A404" s="53"/>
      <c r="B404" s="30"/>
      <c r="C404" s="30"/>
      <c r="D404" s="31"/>
      <c r="E404" s="31"/>
      <c r="F404" s="30"/>
      <c r="G404" s="30"/>
      <c r="H404" s="30"/>
      <c r="I404" s="30"/>
      <c r="J404" s="30"/>
      <c r="K404" s="31"/>
      <c r="L404" s="26"/>
      <c r="M404" s="31"/>
      <c r="N404" s="50"/>
      <c r="O404" s="51"/>
      <c r="P404" s="52"/>
      <c r="Q404" s="30"/>
    </row>
    <row r="405" spans="1:17" s="17" customFormat="1" ht="18" customHeight="1">
      <c r="A405" s="53"/>
      <c r="B405" s="30"/>
      <c r="C405" s="30"/>
      <c r="D405" s="31"/>
      <c r="E405" s="31"/>
      <c r="F405" s="30"/>
      <c r="G405" s="30"/>
      <c r="H405" s="30"/>
      <c r="I405" s="30"/>
      <c r="J405" s="30"/>
      <c r="K405" s="31"/>
      <c r="L405" s="26"/>
      <c r="M405" s="31"/>
      <c r="N405" s="29"/>
      <c r="O405" s="54"/>
      <c r="P405" s="54"/>
      <c r="Q405" s="9"/>
    </row>
    <row r="406" spans="1:17" s="17" customFormat="1" ht="12.75">
      <c r="A406" s="53"/>
      <c r="B406" s="30"/>
      <c r="C406" s="30"/>
      <c r="D406" s="31"/>
      <c r="E406" s="31"/>
      <c r="F406" s="30"/>
      <c r="G406" s="30"/>
      <c r="H406" s="30"/>
      <c r="I406" s="30"/>
      <c r="J406" s="30"/>
      <c r="K406" s="31"/>
      <c r="L406" s="26"/>
      <c r="M406" s="31"/>
      <c r="N406" s="28"/>
      <c r="O406" s="31"/>
      <c r="P406" s="28"/>
      <c r="Q406" s="30"/>
    </row>
    <row r="407" spans="1:17" s="17" customFormat="1" ht="12.75">
      <c r="A407" s="53"/>
      <c r="B407" s="30"/>
      <c r="C407" s="30"/>
      <c r="D407" s="31"/>
      <c r="E407" s="31"/>
      <c r="F407" s="30"/>
      <c r="G407" s="30"/>
      <c r="H407" s="30"/>
      <c r="I407" s="30"/>
      <c r="J407" s="30"/>
      <c r="K407" s="31"/>
      <c r="L407" s="26"/>
      <c r="M407" s="31"/>
      <c r="N407" s="28"/>
      <c r="O407" s="31"/>
      <c r="P407" s="28"/>
      <c r="Q407" s="30"/>
    </row>
    <row r="408" spans="1:17" s="17" customFormat="1" ht="12.75">
      <c r="A408" s="53"/>
      <c r="B408" s="30"/>
      <c r="C408" s="30"/>
      <c r="D408" s="31"/>
      <c r="E408" s="31"/>
      <c r="F408" s="30"/>
      <c r="G408" s="30"/>
      <c r="H408" s="30"/>
      <c r="I408" s="30"/>
      <c r="J408" s="30"/>
      <c r="K408" s="31"/>
      <c r="L408" s="26"/>
      <c r="M408" s="31"/>
      <c r="N408" s="28"/>
      <c r="O408" s="31"/>
      <c r="P408" s="28"/>
      <c r="Q408" s="30"/>
    </row>
    <row r="409" spans="1:17" s="17" customFormat="1" ht="12.75">
      <c r="A409" s="53"/>
      <c r="B409" s="30"/>
      <c r="C409" s="30"/>
      <c r="D409" s="31"/>
      <c r="E409" s="31"/>
      <c r="F409" s="30"/>
      <c r="G409" s="30"/>
      <c r="H409" s="30"/>
      <c r="I409" s="30"/>
      <c r="J409" s="30"/>
      <c r="K409" s="31"/>
      <c r="L409" s="26"/>
      <c r="M409" s="31"/>
      <c r="N409" s="28"/>
      <c r="O409" s="31"/>
      <c r="P409" s="28"/>
      <c r="Q409" s="30"/>
    </row>
    <row r="410" spans="1:17" s="17" customFormat="1" ht="12.75">
      <c r="A410" s="53"/>
      <c r="B410" s="30"/>
      <c r="C410" s="30"/>
      <c r="D410" s="31"/>
      <c r="E410" s="31"/>
      <c r="F410" s="30"/>
      <c r="G410" s="30"/>
      <c r="H410" s="30"/>
      <c r="I410" s="30"/>
      <c r="J410" s="30"/>
      <c r="K410" s="31"/>
      <c r="L410" s="26"/>
      <c r="M410" s="31"/>
      <c r="N410" s="28"/>
      <c r="O410" s="31"/>
      <c r="P410" s="28"/>
      <c r="Q410" s="30"/>
    </row>
    <row r="411" spans="14:17" ht="12.75">
      <c r="N411" s="25"/>
      <c r="O411" s="24"/>
      <c r="P411" s="25"/>
      <c r="Q411" s="23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</sheetData>
  <sheetProtection/>
  <mergeCells count="4">
    <mergeCell ref="A1:P1"/>
    <mergeCell ref="S1:T1"/>
    <mergeCell ref="M391:Q391"/>
    <mergeCell ref="S343:V343"/>
  </mergeCells>
  <printOptions horizontalCentered="1"/>
  <pageMargins left="0" right="0" top="0.669291338582677" bottom="0.31496062992126" header="0.236220472440945" footer="0"/>
  <pageSetup fitToHeight="0" fitToWidth="1" horizontalDpi="600" verticalDpi="600" orientation="landscape" scale="66" r:id="rId2"/>
  <headerFooter alignWithMargins="0">
    <oddHeader>&amp;R
Section 7.0 - &amp;P  
</oddHeader>
  </headerFooter>
  <rowBreaks count="4" manualBreakCount="4">
    <brk id="61" max="16" man="1"/>
    <brk id="117" max="16" man="1"/>
    <brk id="172" max="16" man="1"/>
    <brk id="22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Alif</cp:lastModifiedBy>
  <cp:lastPrinted>2015-08-13T12:34:03Z</cp:lastPrinted>
  <dcterms:created xsi:type="dcterms:W3CDTF">1998-01-15T18:33:26Z</dcterms:created>
  <dcterms:modified xsi:type="dcterms:W3CDTF">2015-08-13T13:51:14Z</dcterms:modified>
  <cp:category/>
  <cp:version/>
  <cp:contentType/>
  <cp:contentStatus/>
</cp:coreProperties>
</file>